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405" yWindow="15" windowWidth="13305" windowHeight="12390" activeTab="2"/>
  </bookViews>
  <sheets>
    <sheet name="таблица 1" sheetId="1" r:id="rId1"/>
    <sheet name="таблица 2" sheetId="2" r:id="rId2"/>
    <sheet name="таблица 3" sheetId="3" r:id="rId3"/>
  </sheets>
  <definedNames>
    <definedName name="_GoBack" localSheetId="0">'таблица 1'!#REF!</definedName>
  </definedNames>
  <calcPr calcId="125725"/>
</workbook>
</file>

<file path=xl/calcChain.xml><?xml version="1.0" encoding="utf-8"?>
<calcChain xmlns="http://schemas.openxmlformats.org/spreadsheetml/2006/main">
  <c r="E7" i="3"/>
  <c r="E8"/>
  <c r="F26" i="1"/>
  <c r="E39"/>
  <c r="C26"/>
  <c r="D39"/>
  <c r="C41"/>
  <c r="C22"/>
  <c r="C24"/>
  <c r="C6"/>
  <c r="D6"/>
  <c r="E6"/>
  <c r="E18"/>
  <c r="D18"/>
  <c r="C18"/>
  <c r="E4" l="1"/>
  <c r="D4"/>
  <c r="C4"/>
  <c r="F18"/>
  <c r="G7" l="1"/>
  <c r="G8"/>
  <c r="G10"/>
  <c r="G11"/>
  <c r="G12"/>
  <c r="G14"/>
  <c r="G15"/>
  <c r="G16"/>
  <c r="G22"/>
  <c r="G23"/>
  <c r="G24"/>
  <c r="G25"/>
  <c r="F7"/>
  <c r="F8"/>
  <c r="F9"/>
  <c r="F10"/>
  <c r="F11"/>
  <c r="F12"/>
  <c r="F13"/>
  <c r="F14"/>
  <c r="F15"/>
  <c r="F16"/>
  <c r="F19"/>
  <c r="F20"/>
  <c r="F21"/>
  <c r="F22"/>
  <c r="F23"/>
  <c r="F24"/>
  <c r="F25"/>
  <c r="E5" i="3"/>
  <c r="G29" i="1"/>
  <c r="G33"/>
  <c r="G38"/>
  <c r="G42"/>
  <c r="F29"/>
  <c r="F30"/>
  <c r="F31"/>
  <c r="F33"/>
  <c r="F35"/>
  <c r="F36"/>
  <c r="F38"/>
  <c r="F42"/>
  <c r="D34" l="1"/>
  <c r="E34"/>
  <c r="C34"/>
  <c r="D41"/>
  <c r="D26" s="1"/>
  <c r="E41"/>
  <c r="D37"/>
  <c r="E37"/>
  <c r="D32"/>
  <c r="E32"/>
  <c r="D28"/>
  <c r="E28"/>
  <c r="C8" i="3"/>
  <c r="E26" i="1" l="1"/>
  <c r="F41"/>
  <c r="F37"/>
  <c r="F34"/>
  <c r="F32"/>
  <c r="F28"/>
  <c r="G6"/>
  <c r="F6"/>
  <c r="F4" l="1"/>
  <c r="G41" l="1"/>
  <c r="C37"/>
  <c r="G37" s="1"/>
  <c r="C32"/>
  <c r="G32" s="1"/>
  <c r="C28"/>
  <c r="G28" s="1"/>
  <c r="F6" i="2" l="1"/>
  <c r="G6"/>
  <c r="F6" i="3"/>
  <c r="C46" i="1"/>
  <c r="C44" s="1"/>
  <c r="B8" i="3"/>
  <c r="D8"/>
  <c r="E6"/>
  <c r="C43" i="1" l="1"/>
  <c r="G5" i="2"/>
  <c r="E46" i="1" l="1"/>
  <c r="E43" l="1"/>
  <c r="D43" l="1"/>
  <c r="D46"/>
  <c r="D44" s="1"/>
  <c r="E44"/>
  <c r="F5" i="2" l="1"/>
</calcChain>
</file>

<file path=xl/sharedStrings.xml><?xml version="1.0" encoding="utf-8"?>
<sst xmlns="http://schemas.openxmlformats.org/spreadsheetml/2006/main" count="118" uniqueCount="106">
  <si>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</si>
  <si>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</si>
  <si>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</si>
  <si>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</si>
  <si>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</si>
  <si>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</si>
  <si>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</si>
  <si>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</si>
  <si>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</si>
  <si>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</si>
  <si>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</si>
  <si>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</si>
  <si>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</si>
  <si>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</si>
  <si>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</si>
  <si>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</si>
  <si>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</si>
  <si>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</si>
  <si>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</si>
  <si>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Жилищно-коммунальное хозяйство</t>
  </si>
  <si>
    <t>00 0500 0000000000 000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</si>
  <si>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</si>
  <si>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</si>
  <si>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</si>
  <si>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</si>
  <si>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</si>
  <si>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</si>
  <si>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</si>
  <si>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</si>
  <si>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</si>
  <si>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</si>
  <si>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</si>
  <si>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</si>
  <si>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</si>
  <si>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</si>
  <si>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</si>
  <si>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</si>
  <si>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</si>
  <si>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</si>
  <si>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</si>
  <si>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>Начальник финансового управления                                                                                                Е.А. Малышева</t>
  </si>
  <si>
    <t>(тыс. руб.)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</si>
  <si>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</si>
  <si>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</si>
  <si>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</si>
  <si>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</si>
  <si>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</si>
  <si>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</si>
  <si>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</si>
  <si>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</si>
  <si>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</si>
  <si>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</si>
  <si>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</si>
  <si>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10606000000000110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</si>
  <si>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</si>
  <si>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</si>
  <si>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</si>
  <si>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</si>
  <si>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</si>
  <si>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</si>
  <si>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</si>
  <si>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</si>
  <si>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</si>
  <si>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20235118100000151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</si>
  <si>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</si>
  <si>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</si>
  <si>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</si>
  <si>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</si>
  <si>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</si>
  <si>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</si>
  <si>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Начальник финансового управления                                                                       Е.А. Малышева</t>
  </si>
  <si>
    <t>Резервные фонды</t>
  </si>
  <si>
    <t>00 0111 0000000000 000</t>
  </si>
  <si>
    <t>Муниципальная программа "Комплексное благоустройство территории Старожуковского муниципального образования Базарно-Карабулакского муниципального района"</t>
  </si>
  <si>
    <t>Муниципальная программа "Ремонт автомобильных дорог Старожуковского муниципального образования Базарно-Карабулаского муниципального района"</t>
  </si>
  <si>
    <t>Прочие неналоговые доходы</t>
  </si>
  <si>
    <t>Прочие поступления от использования имущества</t>
  </si>
  <si>
    <t>11109045100000120</t>
  </si>
  <si>
    <t>Культура и кинематография</t>
  </si>
  <si>
    <t>Муниципальная программа "Обеспечение первичных мер пожарной безопасности Старожуковского муниципального образования Базарно-Карабулакского муниципального района"</t>
  </si>
  <si>
    <t>20216001100001151</t>
  </si>
  <si>
    <t>% исполнения плана                       2022 года</t>
  </si>
  <si>
    <t>% исполнения 2022 года к 2021 году</t>
  </si>
  <si>
    <t>Налоги на товары (работы, услуги) реализуемые на территории российской федерации</t>
  </si>
  <si>
    <t xml:space="preserve">Субсидия бюджетам сельских поселений области </t>
  </si>
  <si>
    <t>20220000000000150</t>
  </si>
  <si>
    <t>Другие вопросы в области национальной экономики</t>
  </si>
  <si>
    <t>00 0412 0000000000 000</t>
  </si>
  <si>
    <t xml:space="preserve">Сведения об исполнении бюджета Старожуковского муниципального образования                                                                                                                                  Базарно-Карабулакского муниципального района 
на 1 октября 2022 года         
</t>
  </si>
  <si>
    <t>Исполнено на 1 октября 2021 г. (тыс.руб)</t>
  </si>
  <si>
    <t>Утвержденные бюджетные назначения на           1 октября 2022 г. (тыс.руб)</t>
  </si>
  <si>
    <t>Исполнено на 1 октября 2022 г. (тыс.руб)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</si>
  <si>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Старожуковскому муниципальному образованию Базарно-Карабулакского муниципального района
 на 1 октября 2022 года 
</t>
  </si>
  <si>
    <t>Исполнено на           1 октября 2022 г. (тыс.руб)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</si>
  <si>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Старожуковского муниципального образования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по расходам в разрезе муниципальных программ
на 1 октября 2022 года     
</t>
  </si>
  <si>
    <t>Исполнено на      1 октября 2022 г. (тыс.руб)</t>
  </si>
  <si>
    <t>Образование</t>
  </si>
  <si>
    <t>Профессиональная подготовка, переподготовка и повышение квалификации</t>
  </si>
  <si>
    <t>00 0700 0000000000 000</t>
  </si>
  <si>
    <t>00 0705 0000000000 000</t>
  </si>
  <si>
    <t>св. 2,2 раза</t>
  </si>
  <si>
    <t>св. 12,6 раза</t>
  </si>
  <si>
    <t>св.2,4 раза</t>
  </si>
  <si>
    <t>св. 7,4 раза</t>
  </si>
  <si>
    <t>св. 3,7 раза</t>
  </si>
  <si>
    <t>св. 7,8 раза</t>
  </si>
</sst>
</file>

<file path=xl/styles.xml><?xml version="1.0" encoding="utf-8"?>
<styleSheet xmlns="http://schemas.openxmlformats.org/spreadsheetml/2006/main">
  <numFmts count="3">
    <numFmt numFmtId="164" formatCode="_-* #,##0.0\ _₽_-;\-* #,##0.0\ _₽_-;_-* &quot;-&quot;?\ _₽_-;_-@_-"/>
    <numFmt numFmtId="165" formatCode="000"/>
    <numFmt numFmtId="166" formatCode="#,##0.0_ ;\-#,##0.0\ "/>
  </numFmts>
  <fonts count="10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b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37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37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0" fontId="9" fillId="0" borderId="1" xfId="2" applyFont="1" applyBorder="1" applyAlignment="1" applyProtection="1">
      <alignment horizontal="left" vertical="top" wrapText="1"/>
      <protection hidden="1"/>
    </xf>
    <xf numFmtId="49" fontId="9" fillId="0" borderId="1" xfId="2" applyNumberFormat="1" applyFont="1" applyBorder="1" applyAlignment="1" applyProtection="1">
      <alignment horizontal="right" vertical="center"/>
      <protection hidden="1"/>
    </xf>
    <xf numFmtId="0" fontId="5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right" vertical="center" wrapText="1"/>
    </xf>
    <xf numFmtId="164" fontId="4" fillId="0" borderId="0" xfId="0" applyNumberFormat="1" applyFont="1"/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5" fontId="9" fillId="0" borderId="1" xfId="1" applyNumberFormat="1" applyFont="1" applyFill="1" applyBorder="1" applyAlignment="1" applyProtection="1">
      <alignment wrapText="1"/>
      <protection hidden="1"/>
    </xf>
    <xf numFmtId="165" fontId="9" fillId="0" borderId="1" xfId="3" applyNumberFormat="1" applyFont="1" applyFill="1" applyBorder="1" applyAlignment="1" applyProtection="1">
      <alignment wrapText="1"/>
      <protection hidden="1"/>
    </xf>
    <xf numFmtId="165" fontId="9" fillId="0" borderId="4" xfId="2" applyNumberFormat="1" applyFont="1" applyFill="1" applyBorder="1" applyAlignment="1" applyProtection="1">
      <alignment wrapText="1"/>
      <protection hidden="1"/>
    </xf>
    <xf numFmtId="0" fontId="5" fillId="0" borderId="1" xfId="0" applyFont="1" applyBorder="1" applyAlignment="1">
      <alignment vertical="top" wrapText="1"/>
    </xf>
    <xf numFmtId="164" fontId="5" fillId="0" borderId="3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>
      <alignment horizontal="right" vertical="center" wrapText="1"/>
    </xf>
    <xf numFmtId="165" fontId="9" fillId="0" borderId="1" xfId="2" applyNumberFormat="1" applyFont="1" applyFill="1" applyBorder="1" applyAlignment="1" applyProtection="1">
      <alignment wrapText="1"/>
      <protection hidden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="95" zoomScaleNormal="95" workbookViewId="0">
      <selection activeCell="D17" sqref="D17"/>
    </sheetView>
  </sheetViews>
  <sheetFormatPr defaultRowHeight="15"/>
  <cols>
    <col min="1" max="1" width="34.5703125" style="1" customWidth="1"/>
    <col min="2" max="2" width="22.140625" style="1" customWidth="1"/>
    <col min="3" max="3" width="11.7109375" style="1" customWidth="1"/>
    <col min="4" max="4" width="15" style="1" customWidth="1"/>
    <col min="5" max="5" width="12.140625" style="1" customWidth="1"/>
    <col min="6" max="6" width="11.140625" style="1" customWidth="1"/>
    <col min="7" max="7" width="12.7109375" style="1" customWidth="1"/>
    <col min="8" max="16384" width="9.140625" style="1"/>
  </cols>
  <sheetData>
    <row r="1" spans="1:8" ht="43.5" customHeight="1">
      <c r="A1" s="46" t="s">
        <v>88</v>
      </c>
      <c r="B1" s="47"/>
      <c r="C1" s="47"/>
      <c r="D1" s="47"/>
      <c r="E1" s="47"/>
      <c r="F1" s="47"/>
      <c r="G1" s="47"/>
    </row>
    <row r="2" spans="1:8">
      <c r="G2" s="2" t="s">
        <v>38</v>
      </c>
    </row>
    <row r="3" spans="1:8" ht="63.75" customHeight="1">
      <c r="A3" s="3" t="s">
        <v>0</v>
      </c>
      <c r="B3" s="3" t="s">
        <v>1</v>
      </c>
      <c r="C3" s="4" t="s">
        <v>89</v>
      </c>
      <c r="D3" s="4" t="s">
        <v>90</v>
      </c>
      <c r="E3" s="4" t="s">
        <v>91</v>
      </c>
      <c r="F3" s="3" t="s">
        <v>81</v>
      </c>
      <c r="G3" s="3" t="s">
        <v>82</v>
      </c>
    </row>
    <row r="4" spans="1:8" ht="15.75" customHeight="1">
      <c r="A4" s="5" t="s">
        <v>2</v>
      </c>
      <c r="B4" s="6"/>
      <c r="C4" s="7">
        <f t="shared" ref="C4:D4" si="0">C6+C18</f>
        <v>4492.7999999999993</v>
      </c>
      <c r="D4" s="7">
        <f t="shared" si="0"/>
        <v>14625.7</v>
      </c>
      <c r="E4" s="7">
        <f>E6+E18</f>
        <v>10761.9</v>
      </c>
      <c r="F4" s="7">
        <f>E4/D4*100</f>
        <v>73.58211914643401</v>
      </c>
      <c r="G4" s="7" t="s">
        <v>102</v>
      </c>
      <c r="H4" s="20"/>
    </row>
    <row r="5" spans="1:8" ht="15" customHeight="1">
      <c r="A5" s="9" t="s">
        <v>3</v>
      </c>
      <c r="B5" s="10"/>
      <c r="C5" s="11"/>
      <c r="D5" s="8"/>
      <c r="E5" s="8"/>
      <c r="F5" s="8"/>
      <c r="G5" s="8"/>
      <c r="H5" s="20"/>
    </row>
    <row r="6" spans="1:8" ht="17.25" customHeight="1">
      <c r="A6" s="12" t="s">
        <v>42</v>
      </c>
      <c r="B6" s="13">
        <v>1E+16</v>
      </c>
      <c r="C6" s="14">
        <f>C7+C9+C10+C12+C15+C16</f>
        <v>2706.2999999999997</v>
      </c>
      <c r="D6" s="8">
        <f>D7+D9+D10+D12+D15+D16</f>
        <v>7321.4</v>
      </c>
      <c r="E6" s="8">
        <f>E7+E9+E10+E12+E15+E16+E17</f>
        <v>4144.3999999999996</v>
      </c>
      <c r="F6" s="8">
        <f t="shared" ref="F6:F42" si="1">E6/D6*100</f>
        <v>56.606659928428982</v>
      </c>
      <c r="G6" s="8">
        <f t="shared" ref="G6:G42" si="2">E6/C6*100</f>
        <v>153.13897202823043</v>
      </c>
      <c r="H6" s="20"/>
    </row>
    <row r="7" spans="1:8" ht="15.75" customHeight="1">
      <c r="A7" s="12" t="s">
        <v>43</v>
      </c>
      <c r="B7" s="13">
        <v>1.01E+16</v>
      </c>
      <c r="C7" s="14">
        <v>543.9</v>
      </c>
      <c r="D7" s="8">
        <v>985.4</v>
      </c>
      <c r="E7" s="14">
        <v>567.20000000000005</v>
      </c>
      <c r="F7" s="8">
        <f t="shared" si="1"/>
        <v>57.560381570935668</v>
      </c>
      <c r="G7" s="8">
        <f t="shared" si="2"/>
        <v>104.28387571244716</v>
      </c>
      <c r="H7" s="20"/>
    </row>
    <row r="8" spans="1:8" ht="20.25" customHeight="1">
      <c r="A8" s="12" t="s">
        <v>44</v>
      </c>
      <c r="B8" s="15" t="s">
        <v>45</v>
      </c>
      <c r="C8" s="14">
        <v>543.9</v>
      </c>
      <c r="D8" s="8">
        <v>985.4</v>
      </c>
      <c r="E8" s="14">
        <v>567.20000000000005</v>
      </c>
      <c r="F8" s="8">
        <f t="shared" si="1"/>
        <v>57.560381570935668</v>
      </c>
      <c r="G8" s="8">
        <f t="shared" si="2"/>
        <v>104.28387571244716</v>
      </c>
      <c r="H8" s="20"/>
    </row>
    <row r="9" spans="1:8" ht="15" customHeight="1">
      <c r="A9" s="12" t="s">
        <v>83</v>
      </c>
      <c r="B9" s="13">
        <v>1.03E+16</v>
      </c>
      <c r="C9" s="14">
        <v>0</v>
      </c>
      <c r="D9" s="8">
        <v>1877.9</v>
      </c>
      <c r="E9" s="14">
        <v>1629.3</v>
      </c>
      <c r="F9" s="8">
        <f t="shared" si="1"/>
        <v>86.761808403003343</v>
      </c>
      <c r="G9" s="8">
        <v>0</v>
      </c>
      <c r="H9" s="20"/>
    </row>
    <row r="10" spans="1:8" ht="16.5" customHeight="1">
      <c r="A10" s="12" t="s">
        <v>46</v>
      </c>
      <c r="B10" s="13">
        <v>1.05E+16</v>
      </c>
      <c r="C10" s="14">
        <v>1621</v>
      </c>
      <c r="D10" s="8">
        <v>869.9</v>
      </c>
      <c r="E10" s="14">
        <v>1388.6</v>
      </c>
      <c r="F10" s="8">
        <f t="shared" si="1"/>
        <v>159.62754339579263</v>
      </c>
      <c r="G10" s="8">
        <f t="shared" si="2"/>
        <v>85.663170882171485</v>
      </c>
      <c r="H10" s="20"/>
    </row>
    <row r="11" spans="1:8" ht="16.5" customHeight="1">
      <c r="A11" s="12" t="s">
        <v>47</v>
      </c>
      <c r="B11" s="15" t="s">
        <v>48</v>
      </c>
      <c r="C11" s="14">
        <v>1621</v>
      </c>
      <c r="D11" s="8">
        <v>869.9</v>
      </c>
      <c r="E11" s="14">
        <v>1388.6</v>
      </c>
      <c r="F11" s="8">
        <f t="shared" si="1"/>
        <v>159.62754339579263</v>
      </c>
      <c r="G11" s="8">
        <f t="shared" si="2"/>
        <v>85.663170882171485</v>
      </c>
      <c r="H11" s="20"/>
    </row>
    <row r="12" spans="1:8" ht="19.5" customHeight="1">
      <c r="A12" s="12" t="s">
        <v>49</v>
      </c>
      <c r="B12" s="13">
        <v>1.06E+16</v>
      </c>
      <c r="C12" s="14">
        <v>528.79999999999995</v>
      </c>
      <c r="D12" s="8">
        <v>3583.8</v>
      </c>
      <c r="E12" s="14">
        <v>556.9</v>
      </c>
      <c r="F12" s="8">
        <f t="shared" si="1"/>
        <v>15.539371616719682</v>
      </c>
      <c r="G12" s="8">
        <f t="shared" si="2"/>
        <v>105.31391830559758</v>
      </c>
      <c r="H12" s="20"/>
    </row>
    <row r="13" spans="1:8" ht="15" customHeight="1">
      <c r="A13" s="12" t="s">
        <v>50</v>
      </c>
      <c r="B13" s="15" t="s">
        <v>51</v>
      </c>
      <c r="C13" s="14">
        <v>1.5</v>
      </c>
      <c r="D13" s="8">
        <v>285</v>
      </c>
      <c r="E13" s="14">
        <v>11.1</v>
      </c>
      <c r="F13" s="8">
        <f t="shared" si="1"/>
        <v>3.8947368421052633</v>
      </c>
      <c r="G13" s="8" t="s">
        <v>103</v>
      </c>
      <c r="H13" s="20"/>
    </row>
    <row r="14" spans="1:8" ht="15.75" customHeight="1">
      <c r="A14" s="12" t="s">
        <v>52</v>
      </c>
      <c r="B14" s="15" t="s">
        <v>53</v>
      </c>
      <c r="C14" s="14">
        <v>527.29999999999995</v>
      </c>
      <c r="D14" s="8">
        <v>3298.8</v>
      </c>
      <c r="E14" s="14">
        <v>545.79999999999995</v>
      </c>
      <c r="F14" s="8">
        <f t="shared" si="1"/>
        <v>16.545410452285676</v>
      </c>
      <c r="G14" s="8">
        <f t="shared" si="2"/>
        <v>103.50843921866111</v>
      </c>
      <c r="H14" s="20"/>
    </row>
    <row r="15" spans="1:8" ht="16.5" customHeight="1">
      <c r="A15" s="12" t="s">
        <v>54</v>
      </c>
      <c r="B15" s="13">
        <v>1.08040000100001E+16</v>
      </c>
      <c r="C15" s="14">
        <v>0.6</v>
      </c>
      <c r="D15" s="8">
        <v>0.4</v>
      </c>
      <c r="E15" s="14">
        <v>0.4</v>
      </c>
      <c r="F15" s="8">
        <f t="shared" si="1"/>
        <v>100</v>
      </c>
      <c r="G15" s="8">
        <f t="shared" si="2"/>
        <v>66.666666666666671</v>
      </c>
      <c r="H15" s="20"/>
    </row>
    <row r="16" spans="1:8" ht="24.75" customHeight="1">
      <c r="A16" s="12" t="s">
        <v>76</v>
      </c>
      <c r="B16" s="15" t="s">
        <v>77</v>
      </c>
      <c r="C16" s="14">
        <v>12</v>
      </c>
      <c r="D16" s="8">
        <v>4</v>
      </c>
      <c r="E16" s="8">
        <v>4</v>
      </c>
      <c r="F16" s="8">
        <f t="shared" si="1"/>
        <v>100</v>
      </c>
      <c r="G16" s="8">
        <f t="shared" si="2"/>
        <v>33.333333333333329</v>
      </c>
      <c r="H16" s="20"/>
    </row>
    <row r="17" spans="1:8" ht="18" customHeight="1">
      <c r="A17" s="12" t="s">
        <v>75</v>
      </c>
      <c r="B17" s="13">
        <v>1.17E+16</v>
      </c>
      <c r="C17" s="14">
        <v>0</v>
      </c>
      <c r="D17" s="8">
        <v>0</v>
      </c>
      <c r="E17" s="8">
        <v>-2</v>
      </c>
      <c r="F17" s="8">
        <v>0</v>
      </c>
      <c r="G17" s="8">
        <v>0</v>
      </c>
      <c r="H17" s="20"/>
    </row>
    <row r="18" spans="1:8" ht="46.5" customHeight="1">
      <c r="A18" s="12" t="s">
        <v>55</v>
      </c>
      <c r="B18" s="15" t="s">
        <v>56</v>
      </c>
      <c r="C18" s="14">
        <f>C22+C24</f>
        <v>1786.5</v>
      </c>
      <c r="D18" s="8">
        <f>D19+D21+D22+D24</f>
        <v>7304.3</v>
      </c>
      <c r="E18" s="8">
        <f>E19+E21+E22+E24</f>
        <v>6617.5</v>
      </c>
      <c r="F18" s="8">
        <f t="shared" si="1"/>
        <v>90.597319387210277</v>
      </c>
      <c r="G18" s="8" t="s">
        <v>104</v>
      </c>
      <c r="H18" s="20"/>
    </row>
    <row r="19" spans="1:8" ht="55.5" customHeight="1">
      <c r="A19" s="12" t="s">
        <v>57</v>
      </c>
      <c r="B19" s="15" t="s">
        <v>58</v>
      </c>
      <c r="C19" s="14">
        <v>0</v>
      </c>
      <c r="D19" s="8">
        <v>110.7</v>
      </c>
      <c r="E19" s="14">
        <v>83</v>
      </c>
      <c r="F19" s="8">
        <f t="shared" si="1"/>
        <v>74.977416440831064</v>
      </c>
      <c r="G19" s="8">
        <v>0</v>
      </c>
      <c r="H19" s="20"/>
    </row>
    <row r="20" spans="1:8" ht="42.75" customHeight="1">
      <c r="A20" s="12" t="s">
        <v>59</v>
      </c>
      <c r="B20" s="15" t="s">
        <v>80</v>
      </c>
      <c r="C20" s="14">
        <v>0</v>
      </c>
      <c r="D20" s="8">
        <v>110.7</v>
      </c>
      <c r="E20" s="14">
        <v>83</v>
      </c>
      <c r="F20" s="8">
        <f t="shared" si="1"/>
        <v>74.977416440831064</v>
      </c>
      <c r="G20" s="8">
        <v>0</v>
      </c>
      <c r="H20" s="20"/>
    </row>
    <row r="21" spans="1:8" ht="25.5" customHeight="1">
      <c r="A21" s="16" t="s">
        <v>84</v>
      </c>
      <c r="B21" s="17" t="s">
        <v>85</v>
      </c>
      <c r="C21" s="14">
        <v>0</v>
      </c>
      <c r="D21" s="8">
        <v>6039</v>
      </c>
      <c r="E21" s="8">
        <v>6039</v>
      </c>
      <c r="F21" s="8">
        <f t="shared" si="1"/>
        <v>100</v>
      </c>
      <c r="G21" s="8">
        <v>0</v>
      </c>
      <c r="H21" s="20"/>
    </row>
    <row r="22" spans="1:8" ht="54" customHeight="1">
      <c r="A22" s="12" t="s">
        <v>60</v>
      </c>
      <c r="B22" s="15" t="s">
        <v>61</v>
      </c>
      <c r="C22" s="14">
        <f>C23</f>
        <v>148.19999999999999</v>
      </c>
      <c r="D22" s="8">
        <v>263.60000000000002</v>
      </c>
      <c r="E22" s="8">
        <v>177.6</v>
      </c>
      <c r="F22" s="8">
        <f t="shared" si="1"/>
        <v>67.374810318664629</v>
      </c>
      <c r="G22" s="8">
        <f t="shared" si="2"/>
        <v>119.83805668016194</v>
      </c>
      <c r="H22" s="20"/>
    </row>
    <row r="23" spans="1:8" ht="58.5" customHeight="1">
      <c r="A23" s="12" t="s">
        <v>62</v>
      </c>
      <c r="B23" s="15" t="s">
        <v>63</v>
      </c>
      <c r="C23" s="14">
        <v>148.19999999999999</v>
      </c>
      <c r="D23" s="8">
        <v>263.60000000000002</v>
      </c>
      <c r="E23" s="8">
        <v>177.6</v>
      </c>
      <c r="F23" s="8">
        <f t="shared" si="1"/>
        <v>67.374810318664629</v>
      </c>
      <c r="G23" s="8">
        <f t="shared" si="2"/>
        <v>119.83805668016194</v>
      </c>
      <c r="H23" s="20"/>
    </row>
    <row r="24" spans="1:8" ht="18" customHeight="1">
      <c r="A24" s="12" t="s">
        <v>64</v>
      </c>
      <c r="B24" s="15" t="s">
        <v>65</v>
      </c>
      <c r="C24" s="14">
        <f>C25</f>
        <v>1638.3</v>
      </c>
      <c r="D24" s="8">
        <v>891</v>
      </c>
      <c r="E24" s="8">
        <v>317.89999999999998</v>
      </c>
      <c r="F24" s="8">
        <f t="shared" si="1"/>
        <v>35.679012345679013</v>
      </c>
      <c r="G24" s="8">
        <f t="shared" si="2"/>
        <v>19.404260513947381</v>
      </c>
      <c r="H24" s="20"/>
    </row>
    <row r="25" spans="1:8" ht="28.5" customHeight="1">
      <c r="A25" s="12" t="s">
        <v>66</v>
      </c>
      <c r="B25" s="15" t="s">
        <v>67</v>
      </c>
      <c r="C25" s="14">
        <v>1638.3</v>
      </c>
      <c r="D25" s="8">
        <v>891</v>
      </c>
      <c r="E25" s="8">
        <v>317.89999999999998</v>
      </c>
      <c r="F25" s="8">
        <f t="shared" si="1"/>
        <v>35.679012345679013</v>
      </c>
      <c r="G25" s="8">
        <f t="shared" si="2"/>
        <v>19.404260513947381</v>
      </c>
      <c r="H25" s="20"/>
    </row>
    <row r="26" spans="1:8">
      <c r="A26" s="18" t="s">
        <v>4</v>
      </c>
      <c r="B26" s="19"/>
      <c r="C26" s="39">
        <f>C28+C32+C34+C37+C41+C39</f>
        <v>4768.5</v>
      </c>
      <c r="D26" s="39">
        <f t="shared" ref="D26:E26" si="3">D28+D32+D34+D37+D41+D39</f>
        <v>14831.7</v>
      </c>
      <c r="E26" s="39">
        <f t="shared" si="3"/>
        <v>10589.2</v>
      </c>
      <c r="F26" s="7">
        <f t="shared" si="1"/>
        <v>71.39572672047035</v>
      </c>
      <c r="G26" s="7" t="s">
        <v>100</v>
      </c>
      <c r="H26" s="20"/>
    </row>
    <row r="27" spans="1:8">
      <c r="A27" s="21" t="s">
        <v>3</v>
      </c>
      <c r="B27" s="22"/>
      <c r="C27" s="7"/>
      <c r="D27" s="7"/>
      <c r="E27" s="7"/>
      <c r="F27" s="8"/>
      <c r="G27" s="8"/>
      <c r="H27" s="20"/>
    </row>
    <row r="28" spans="1:8">
      <c r="A28" s="21" t="s">
        <v>5</v>
      </c>
      <c r="B28" s="23" t="s">
        <v>6</v>
      </c>
      <c r="C28" s="8">
        <f>C29+C30+C31</f>
        <v>2065.9</v>
      </c>
      <c r="D28" s="8">
        <f t="shared" ref="D28:E28" si="4">D29+D30+D31</f>
        <v>3486</v>
      </c>
      <c r="E28" s="8">
        <f t="shared" si="4"/>
        <v>1954.9</v>
      </c>
      <c r="F28" s="8">
        <f t="shared" si="1"/>
        <v>56.078600114744695</v>
      </c>
      <c r="G28" s="8">
        <f t="shared" si="2"/>
        <v>94.627039062878154</v>
      </c>
      <c r="H28" s="20"/>
    </row>
    <row r="29" spans="1:8" ht="54" customHeight="1">
      <c r="A29" s="21" t="s">
        <v>7</v>
      </c>
      <c r="B29" s="24" t="s">
        <v>8</v>
      </c>
      <c r="C29" s="8">
        <v>2063.3000000000002</v>
      </c>
      <c r="D29" s="40">
        <v>3423.8</v>
      </c>
      <c r="E29" s="8">
        <v>1899.7</v>
      </c>
      <c r="F29" s="8">
        <f t="shared" si="1"/>
        <v>55.485133477422742</v>
      </c>
      <c r="G29" s="8">
        <f t="shared" si="2"/>
        <v>92.070954296515282</v>
      </c>
      <c r="H29" s="20"/>
    </row>
    <row r="30" spans="1:8" ht="14.25" customHeight="1">
      <c r="A30" s="21" t="s">
        <v>71</v>
      </c>
      <c r="B30" s="24" t="s">
        <v>72</v>
      </c>
      <c r="C30" s="8">
        <v>0</v>
      </c>
      <c r="D30" s="40">
        <v>5</v>
      </c>
      <c r="E30" s="8">
        <v>0</v>
      </c>
      <c r="F30" s="8">
        <f t="shared" si="1"/>
        <v>0</v>
      </c>
      <c r="G30" s="8">
        <v>0</v>
      </c>
      <c r="H30" s="20"/>
    </row>
    <row r="31" spans="1:8" ht="15" customHeight="1">
      <c r="A31" s="21" t="s">
        <v>9</v>
      </c>
      <c r="B31" s="23" t="s">
        <v>10</v>
      </c>
      <c r="C31" s="8">
        <v>2.6</v>
      </c>
      <c r="D31" s="8">
        <v>57.2</v>
      </c>
      <c r="E31" s="8">
        <v>55.2</v>
      </c>
      <c r="F31" s="8">
        <f t="shared" si="1"/>
        <v>96.503496503496507</v>
      </c>
      <c r="G31" s="8">
        <v>0</v>
      </c>
      <c r="H31" s="20"/>
    </row>
    <row r="32" spans="1:8">
      <c r="A32" s="21" t="s">
        <v>11</v>
      </c>
      <c r="B32" s="23" t="s">
        <v>12</v>
      </c>
      <c r="C32" s="8">
        <f>C33</f>
        <v>148.19999999999999</v>
      </c>
      <c r="D32" s="8">
        <f t="shared" ref="D32:E32" si="5">D33</f>
        <v>263.60000000000002</v>
      </c>
      <c r="E32" s="8">
        <f t="shared" si="5"/>
        <v>177.6</v>
      </c>
      <c r="F32" s="8">
        <f t="shared" si="1"/>
        <v>67.374810318664629</v>
      </c>
      <c r="G32" s="8">
        <f t="shared" si="2"/>
        <v>119.83805668016194</v>
      </c>
      <c r="H32" s="20"/>
    </row>
    <row r="33" spans="1:8" ht="25.5">
      <c r="A33" s="21" t="s">
        <v>13</v>
      </c>
      <c r="B33" s="23" t="s">
        <v>14</v>
      </c>
      <c r="C33" s="8">
        <v>148.19999999999999</v>
      </c>
      <c r="D33" s="8">
        <v>263.60000000000002</v>
      </c>
      <c r="E33" s="8">
        <v>177.6</v>
      </c>
      <c r="F33" s="8">
        <f t="shared" si="1"/>
        <v>67.374810318664629</v>
      </c>
      <c r="G33" s="8">
        <f t="shared" si="2"/>
        <v>119.83805668016194</v>
      </c>
      <c r="H33" s="20"/>
    </row>
    <row r="34" spans="1:8">
      <c r="A34" s="21" t="s">
        <v>15</v>
      </c>
      <c r="B34" s="23" t="s">
        <v>16</v>
      </c>
      <c r="C34" s="8">
        <f>C35+C36</f>
        <v>519</v>
      </c>
      <c r="D34" s="8">
        <f t="shared" ref="D34:E34" si="6">D35+D36</f>
        <v>7940.9</v>
      </c>
      <c r="E34" s="8">
        <f t="shared" si="6"/>
        <v>6554.9</v>
      </c>
      <c r="F34" s="8">
        <f t="shared" si="1"/>
        <v>82.546059010943338</v>
      </c>
      <c r="G34" s="8" t="s">
        <v>101</v>
      </c>
      <c r="H34" s="20"/>
    </row>
    <row r="35" spans="1:8" ht="28.5" customHeight="1">
      <c r="A35" s="21" t="s">
        <v>17</v>
      </c>
      <c r="B35" s="23" t="s">
        <v>18</v>
      </c>
      <c r="C35" s="8">
        <v>519</v>
      </c>
      <c r="D35" s="8">
        <v>7916.9</v>
      </c>
      <c r="E35" s="8">
        <v>6530.9</v>
      </c>
      <c r="F35" s="8">
        <f t="shared" si="1"/>
        <v>82.493147570387393</v>
      </c>
      <c r="G35" s="8" t="s">
        <v>101</v>
      </c>
      <c r="H35" s="20"/>
    </row>
    <row r="36" spans="1:8" ht="25.5" customHeight="1">
      <c r="A36" s="21" t="s">
        <v>86</v>
      </c>
      <c r="B36" s="23" t="s">
        <v>87</v>
      </c>
      <c r="C36" s="8">
        <v>0</v>
      </c>
      <c r="D36" s="8">
        <v>24</v>
      </c>
      <c r="E36" s="8">
        <v>24</v>
      </c>
      <c r="F36" s="8">
        <f t="shared" si="1"/>
        <v>100</v>
      </c>
      <c r="G36" s="8">
        <v>0</v>
      </c>
      <c r="H36" s="20"/>
    </row>
    <row r="37" spans="1:8">
      <c r="A37" s="21" t="s">
        <v>19</v>
      </c>
      <c r="B37" s="23" t="s">
        <v>20</v>
      </c>
      <c r="C37" s="8">
        <f>C38</f>
        <v>367.7</v>
      </c>
      <c r="D37" s="8">
        <f t="shared" ref="D37:E37" si="7">D38</f>
        <v>422.7</v>
      </c>
      <c r="E37" s="8">
        <f t="shared" si="7"/>
        <v>417.7</v>
      </c>
      <c r="F37" s="8">
        <f t="shared" si="1"/>
        <v>98.817127986751828</v>
      </c>
      <c r="G37" s="8">
        <f t="shared" si="2"/>
        <v>113.59804188196901</v>
      </c>
      <c r="H37" s="20"/>
    </row>
    <row r="38" spans="1:8">
      <c r="A38" s="21" t="s">
        <v>21</v>
      </c>
      <c r="B38" s="23" t="s">
        <v>22</v>
      </c>
      <c r="C38" s="8">
        <v>367.7</v>
      </c>
      <c r="D38" s="8">
        <v>422.7</v>
      </c>
      <c r="E38" s="8">
        <v>417.7</v>
      </c>
      <c r="F38" s="8">
        <f t="shared" si="1"/>
        <v>98.817127986751828</v>
      </c>
      <c r="G38" s="8">
        <f t="shared" si="2"/>
        <v>113.59804188196901</v>
      </c>
      <c r="H38" s="20"/>
    </row>
    <row r="39" spans="1:8">
      <c r="A39" s="43" t="s">
        <v>96</v>
      </c>
      <c r="B39" s="23" t="s">
        <v>98</v>
      </c>
      <c r="C39" s="8">
        <v>0</v>
      </c>
      <c r="D39" s="8">
        <f>D40</f>
        <v>2</v>
      </c>
      <c r="E39" s="8">
        <f>E40</f>
        <v>2</v>
      </c>
      <c r="F39" s="8"/>
      <c r="G39" s="8"/>
      <c r="H39" s="20"/>
    </row>
    <row r="40" spans="1:8" ht="39">
      <c r="A40" s="43" t="s">
        <v>97</v>
      </c>
      <c r="B40" s="23" t="s">
        <v>99</v>
      </c>
      <c r="C40" s="8">
        <v>0</v>
      </c>
      <c r="D40" s="8">
        <v>2</v>
      </c>
      <c r="E40" s="8">
        <v>2</v>
      </c>
      <c r="F40" s="8"/>
      <c r="G40" s="8"/>
      <c r="H40" s="20"/>
    </row>
    <row r="41" spans="1:8">
      <c r="A41" s="21" t="s">
        <v>78</v>
      </c>
      <c r="B41" s="23" t="s">
        <v>23</v>
      </c>
      <c r="C41" s="8">
        <f>C42</f>
        <v>1667.7</v>
      </c>
      <c r="D41" s="8">
        <f t="shared" ref="D41:E41" si="8">D42</f>
        <v>2716.5</v>
      </c>
      <c r="E41" s="8">
        <f t="shared" si="8"/>
        <v>1482.1</v>
      </c>
      <c r="F41" s="8">
        <f t="shared" si="1"/>
        <v>54.559175409534319</v>
      </c>
      <c r="G41" s="8">
        <f t="shared" si="2"/>
        <v>88.870900041973968</v>
      </c>
      <c r="H41" s="20"/>
    </row>
    <row r="42" spans="1:8">
      <c r="A42" s="21" t="s">
        <v>24</v>
      </c>
      <c r="B42" s="23" t="s">
        <v>25</v>
      </c>
      <c r="C42" s="8">
        <v>1667.7</v>
      </c>
      <c r="D42" s="8">
        <v>2716.5</v>
      </c>
      <c r="E42" s="8">
        <v>1482.1</v>
      </c>
      <c r="F42" s="8">
        <f t="shared" si="1"/>
        <v>54.559175409534319</v>
      </c>
      <c r="G42" s="8">
        <f t="shared" si="2"/>
        <v>88.870900041973968</v>
      </c>
      <c r="H42" s="20"/>
    </row>
    <row r="43" spans="1:8" ht="25.5">
      <c r="A43" s="25" t="s">
        <v>26</v>
      </c>
      <c r="B43" s="26"/>
      <c r="C43" s="41">
        <f>C4-C26</f>
        <v>-275.70000000000073</v>
      </c>
      <c r="D43" s="41">
        <f>D4-D26</f>
        <v>-206</v>
      </c>
      <c r="E43" s="41">
        <f>E4-E26</f>
        <v>172.69999999999891</v>
      </c>
      <c r="F43" s="8"/>
      <c r="G43" s="8"/>
    </row>
    <row r="44" spans="1:8">
      <c r="A44" s="27" t="s">
        <v>27</v>
      </c>
      <c r="B44" s="28"/>
      <c r="C44" s="42">
        <f t="shared" ref="C44" si="9">C46</f>
        <v>275.69999999999982</v>
      </c>
      <c r="D44" s="42">
        <f t="shared" ref="D44:E44" si="10">D46</f>
        <v>206</v>
      </c>
      <c r="E44" s="42">
        <f t="shared" si="10"/>
        <v>-172.69999999999891</v>
      </c>
      <c r="F44" s="29"/>
      <c r="G44" s="29"/>
    </row>
    <row r="45" spans="1:8">
      <c r="A45" s="21" t="s">
        <v>3</v>
      </c>
      <c r="B45" s="30"/>
      <c r="C45" s="41"/>
      <c r="D45" s="41"/>
      <c r="E45" s="41"/>
      <c r="F45" s="31"/>
      <c r="G45" s="31"/>
    </row>
    <row r="46" spans="1:8" ht="25.5">
      <c r="A46" s="21" t="s">
        <v>28</v>
      </c>
      <c r="B46" s="30" t="s">
        <v>29</v>
      </c>
      <c r="C46" s="41">
        <f t="shared" ref="C46" si="11">C47+C48</f>
        <v>275.69999999999982</v>
      </c>
      <c r="D46" s="41">
        <f t="shared" ref="D46:E46" si="12">D47+D48</f>
        <v>206</v>
      </c>
      <c r="E46" s="41">
        <f t="shared" si="12"/>
        <v>-172.69999999999891</v>
      </c>
      <c r="F46" s="31"/>
      <c r="G46" s="31"/>
    </row>
    <row r="47" spans="1:8" ht="25.5">
      <c r="A47" s="21" t="s">
        <v>30</v>
      </c>
      <c r="B47" s="30" t="s">
        <v>31</v>
      </c>
      <c r="C47" s="41">
        <v>-4532</v>
      </c>
      <c r="D47" s="41">
        <v>-14625.7</v>
      </c>
      <c r="E47" s="41">
        <v>-10916.9</v>
      </c>
      <c r="F47" s="31"/>
      <c r="G47" s="31"/>
    </row>
    <row r="48" spans="1:8" ht="29.25" customHeight="1">
      <c r="A48" s="21" t="s">
        <v>32</v>
      </c>
      <c r="B48" s="30" t="s">
        <v>33</v>
      </c>
      <c r="C48" s="8">
        <v>4807.7</v>
      </c>
      <c r="D48" s="41">
        <v>14831.7</v>
      </c>
      <c r="E48" s="41">
        <v>10744.2</v>
      </c>
      <c r="F48" s="31"/>
      <c r="G48" s="31"/>
    </row>
    <row r="52" spans="1:7">
      <c r="A52" s="45" t="s">
        <v>40</v>
      </c>
      <c r="B52" s="45"/>
      <c r="C52" s="45"/>
      <c r="D52" s="45"/>
      <c r="E52" s="45"/>
      <c r="F52" s="45"/>
      <c r="G52" s="45"/>
    </row>
  </sheetData>
  <mergeCells count="2">
    <mergeCell ref="A52:G52"/>
    <mergeCell ref="A1:G1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A2" sqref="A2:G10"/>
    </sheetView>
  </sheetViews>
  <sheetFormatPr defaultRowHeight="15"/>
  <cols>
    <col min="1" max="1" width="36" style="1" customWidth="1"/>
    <col min="2" max="2" width="15.7109375" style="1" customWidth="1"/>
    <col min="3" max="3" width="10.42578125" style="1" customWidth="1"/>
    <col min="4" max="4" width="14.140625" style="1" customWidth="1"/>
    <col min="5" max="5" width="14.42578125" style="1" customWidth="1"/>
    <col min="6" max="6" width="11.7109375" style="1" customWidth="1"/>
    <col min="7" max="7" width="12.28515625" style="1" customWidth="1"/>
    <col min="8" max="16384" width="9.140625" style="1"/>
  </cols>
  <sheetData>
    <row r="2" spans="1:7" ht="96" customHeight="1">
      <c r="A2" s="48" t="s">
        <v>92</v>
      </c>
      <c r="B2" s="45"/>
      <c r="C2" s="45"/>
      <c r="D2" s="45"/>
      <c r="E2" s="45"/>
      <c r="F2" s="45"/>
      <c r="G2" s="45"/>
    </row>
    <row r="3" spans="1:7">
      <c r="G3" s="2" t="s">
        <v>41</v>
      </c>
    </row>
    <row r="4" spans="1:7" ht="66.75" customHeight="1">
      <c r="A4" s="32" t="s">
        <v>34</v>
      </c>
      <c r="B4" s="32" t="s">
        <v>35</v>
      </c>
      <c r="C4" s="4" t="s">
        <v>89</v>
      </c>
      <c r="D4" s="4" t="s">
        <v>90</v>
      </c>
      <c r="E4" s="4" t="s">
        <v>93</v>
      </c>
      <c r="F4" s="3" t="s">
        <v>81</v>
      </c>
      <c r="G4" s="3" t="s">
        <v>82</v>
      </c>
    </row>
    <row r="5" spans="1:7" ht="25.5" customHeight="1">
      <c r="A5" s="33" t="s">
        <v>36</v>
      </c>
      <c r="B5" s="44">
        <v>6</v>
      </c>
      <c r="C5" s="31">
        <v>1461.6</v>
      </c>
      <c r="D5" s="31">
        <v>2527.4</v>
      </c>
      <c r="E5" s="31">
        <v>1266.5</v>
      </c>
      <c r="F5" s="31">
        <f>E5/D5*100</f>
        <v>50.110785787766076</v>
      </c>
      <c r="G5" s="31">
        <f>E5/C5*100</f>
        <v>86.651614668856055</v>
      </c>
    </row>
    <row r="6" spans="1:7" ht="24.75" customHeight="1">
      <c r="A6" s="34" t="s">
        <v>37</v>
      </c>
      <c r="B6" s="44">
        <v>4.0999999999999996</v>
      </c>
      <c r="C6" s="31">
        <v>1411.7</v>
      </c>
      <c r="D6" s="31">
        <v>2415.5</v>
      </c>
      <c r="E6" s="31">
        <v>1220.8</v>
      </c>
      <c r="F6" s="31">
        <f>E6/D6*100</f>
        <v>50.540260815566128</v>
      </c>
      <c r="G6" s="31">
        <f>E6/C6*100</f>
        <v>86.477296876106806</v>
      </c>
    </row>
    <row r="10" spans="1:7">
      <c r="A10" s="45" t="s">
        <v>39</v>
      </c>
      <c r="B10" s="45"/>
      <c r="C10" s="45"/>
      <c r="D10" s="45"/>
      <c r="E10" s="45"/>
      <c r="F10" s="45"/>
      <c r="G10" s="45"/>
    </row>
  </sheetData>
  <mergeCells count="2">
    <mergeCell ref="A2:G2"/>
    <mergeCell ref="A10:G10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tabSelected="1" workbookViewId="0">
      <selection activeCell="A2" sqref="A2:F12"/>
    </sheetView>
  </sheetViews>
  <sheetFormatPr defaultRowHeight="15"/>
  <cols>
    <col min="1" max="1" width="36.7109375" style="1" customWidth="1"/>
    <col min="2" max="2" width="12.7109375" style="1" customWidth="1"/>
    <col min="3" max="3" width="17.42578125" style="1" customWidth="1"/>
    <col min="4" max="4" width="14.5703125" style="1" customWidth="1"/>
    <col min="5" max="5" width="14.28515625" style="1" customWidth="1"/>
    <col min="6" max="6" width="18" style="1" customWidth="1"/>
    <col min="7" max="16384" width="9.140625" style="1"/>
  </cols>
  <sheetData>
    <row r="2" spans="1:7" ht="96" customHeight="1">
      <c r="A2" s="48" t="s">
        <v>94</v>
      </c>
      <c r="B2" s="45"/>
      <c r="C2" s="45"/>
      <c r="D2" s="45"/>
      <c r="E2" s="45"/>
      <c r="F2" s="45"/>
    </row>
    <row r="3" spans="1:7">
      <c r="F3" s="2"/>
    </row>
    <row r="4" spans="1:7" ht="66.75" customHeight="1">
      <c r="A4" s="3" t="s">
        <v>68</v>
      </c>
      <c r="B4" s="4" t="s">
        <v>89</v>
      </c>
      <c r="C4" s="4" t="s">
        <v>90</v>
      </c>
      <c r="D4" s="4" t="s">
        <v>95</v>
      </c>
      <c r="E4" s="3" t="s">
        <v>81</v>
      </c>
      <c r="F4" s="3" t="s">
        <v>82</v>
      </c>
    </row>
    <row r="5" spans="1:7" ht="66.75" customHeight="1">
      <c r="A5" s="35" t="s">
        <v>79</v>
      </c>
      <c r="B5" s="31">
        <v>0</v>
      </c>
      <c r="C5" s="31">
        <v>2</v>
      </c>
      <c r="D5" s="31">
        <v>0</v>
      </c>
      <c r="E5" s="31">
        <f t="shared" ref="E5:E8" si="0">D5/C5*100</f>
        <v>0</v>
      </c>
      <c r="F5" s="8">
        <v>0</v>
      </c>
    </row>
    <row r="6" spans="1:7" ht="65.25" customHeight="1">
      <c r="A6" s="36" t="s">
        <v>73</v>
      </c>
      <c r="B6" s="31">
        <v>367.7</v>
      </c>
      <c r="C6" s="31">
        <v>422.7</v>
      </c>
      <c r="D6" s="31">
        <v>417.7</v>
      </c>
      <c r="E6" s="31">
        <f t="shared" si="0"/>
        <v>98.817127986751828</v>
      </c>
      <c r="F6" s="8">
        <f t="shared" ref="F6" si="1">D6/B6*100</f>
        <v>113.59804188196901</v>
      </c>
      <c r="G6" s="20"/>
    </row>
    <row r="7" spans="1:7" ht="52.5" customHeight="1">
      <c r="A7" s="37" t="s">
        <v>74</v>
      </c>
      <c r="B7" s="31">
        <v>519</v>
      </c>
      <c r="C7" s="31">
        <v>7916.9</v>
      </c>
      <c r="D7" s="31">
        <v>6530.9</v>
      </c>
      <c r="E7" s="31">
        <f t="shared" si="0"/>
        <v>82.493147570387393</v>
      </c>
      <c r="F7" s="8" t="s">
        <v>101</v>
      </c>
    </row>
    <row r="8" spans="1:7">
      <c r="A8" s="38" t="s">
        <v>69</v>
      </c>
      <c r="B8" s="29">
        <f t="shared" ref="B8" si="2">B6+B7+B5</f>
        <v>886.7</v>
      </c>
      <c r="C8" s="29">
        <f t="shared" ref="C8:D8" si="3">C6+C7+C5</f>
        <v>8341.6</v>
      </c>
      <c r="D8" s="29">
        <f t="shared" si="3"/>
        <v>6948.5999999999995</v>
      </c>
      <c r="E8" s="29">
        <f t="shared" si="0"/>
        <v>83.300565838688016</v>
      </c>
      <c r="F8" s="7" t="s">
        <v>105</v>
      </c>
    </row>
    <row r="12" spans="1:7">
      <c r="A12" s="45" t="s">
        <v>70</v>
      </c>
      <c r="B12" s="45"/>
      <c r="C12" s="45"/>
      <c r="D12" s="45"/>
      <c r="E12" s="45"/>
      <c r="F12" s="45"/>
    </row>
  </sheetData>
  <mergeCells count="2">
    <mergeCell ref="A2:F2"/>
    <mergeCell ref="A12:F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2022-10-31T12:39:56Z</cp:lastPrinted>
  <dcterms:created xsi:type="dcterms:W3CDTF">2017-04-17T10:25:39Z</dcterms:created>
  <dcterms:modified xsi:type="dcterms:W3CDTF">2022-10-31T12:40:48Z</dcterms:modified>
</cp:coreProperties>
</file>