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405" yWindow="15" windowWidth="13305" windowHeight="11760" activeTab="2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</definedNames>
  <calcPr calcId="125725"/>
</workbook>
</file>

<file path=xl/calcChain.xml><?xml version="1.0" encoding="utf-8"?>
<calcChain xmlns="http://schemas.openxmlformats.org/spreadsheetml/2006/main">
  <c r="D39" i="1"/>
  <c r="E19"/>
  <c r="E4" s="1"/>
  <c r="D19"/>
  <c r="D4" s="1"/>
  <c r="E17"/>
  <c r="F6" i="2" l="1"/>
  <c r="G6"/>
  <c r="F7" i="3"/>
  <c r="F6"/>
  <c r="E5"/>
  <c r="E37" i="1"/>
  <c r="G37" s="1"/>
  <c r="D37"/>
  <c r="G42"/>
  <c r="G40"/>
  <c r="G38"/>
  <c r="G36"/>
  <c r="G34"/>
  <c r="G32"/>
  <c r="F42"/>
  <c r="F40"/>
  <c r="F38"/>
  <c r="F36"/>
  <c r="F34"/>
  <c r="F33"/>
  <c r="F32"/>
  <c r="E41"/>
  <c r="D41"/>
  <c r="E39"/>
  <c r="F39" s="1"/>
  <c r="E35"/>
  <c r="D35"/>
  <c r="E31"/>
  <c r="F31" s="1"/>
  <c r="D31"/>
  <c r="C46"/>
  <c r="C44" s="1"/>
  <c r="C29"/>
  <c r="C4"/>
  <c r="B8" i="3"/>
  <c r="G7" i="1"/>
  <c r="G8"/>
  <c r="G11"/>
  <c r="G12"/>
  <c r="G13"/>
  <c r="G23"/>
  <c r="G24"/>
  <c r="F7"/>
  <c r="F8"/>
  <c r="F9"/>
  <c r="F10"/>
  <c r="F11"/>
  <c r="F12"/>
  <c r="F13"/>
  <c r="F14"/>
  <c r="F15"/>
  <c r="F19"/>
  <c r="F23"/>
  <c r="F24"/>
  <c r="F25"/>
  <c r="F26"/>
  <c r="C8" i="3"/>
  <c r="D8"/>
  <c r="E6"/>
  <c r="F41" i="1" l="1"/>
  <c r="C43"/>
  <c r="D29"/>
  <c r="F37"/>
  <c r="G41"/>
  <c r="G31"/>
  <c r="E29"/>
  <c r="G29" s="1"/>
  <c r="G35"/>
  <c r="G39"/>
  <c r="F35"/>
  <c r="G5" i="2"/>
  <c r="F6" i="1"/>
  <c r="F29" l="1"/>
  <c r="E7" i="3"/>
  <c r="E46" i="1"/>
  <c r="F4" l="1"/>
  <c r="E8" i="3"/>
  <c r="F8"/>
  <c r="E43" i="1" l="1"/>
  <c r="D43" l="1"/>
  <c r="D46"/>
  <c r="D44" s="1"/>
  <c r="E44"/>
  <c r="F5" i="2" l="1"/>
</calcChain>
</file>

<file path=xl/sharedStrings.xml><?xml version="1.0" encoding="utf-8"?>
<sst xmlns="http://schemas.openxmlformats.org/spreadsheetml/2006/main" count="125" uniqueCount="111">
  <si>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</si>
  <si>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</si>
  <si>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</si>
  <si>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</si>
  <si>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</si>
  <si>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</si>
  <si>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</si>
  <si>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</si>
  <si>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</si>
  <si>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</si>
  <si>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</si>
  <si>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</si>
  <si>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</si>
  <si>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</si>
  <si>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</si>
  <si>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</si>
  <si>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</si>
  <si>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</si>
  <si>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</si>
  <si>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</si>
  <si>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</si>
  <si>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</si>
  <si>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</si>
  <si>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</si>
  <si>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</si>
  <si>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</si>
  <si>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</si>
  <si>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</si>
  <si>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</si>
  <si>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</si>
  <si>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</si>
  <si>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</si>
  <si>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</si>
  <si>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</si>
  <si>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</si>
  <si>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</si>
  <si>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</si>
  <si>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</si>
  <si>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</si>
  <si>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</si>
  <si>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>Начальник финансового управления                                                                                                Е.А. Малышева</t>
  </si>
  <si>
    <t>(тыс. руб.)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</si>
  <si>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</si>
  <si>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</si>
  <si>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</si>
  <si>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</si>
  <si>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</si>
  <si>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</si>
  <si>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</si>
  <si>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</si>
  <si>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</si>
  <si>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</si>
  <si>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</si>
  <si>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</si>
  <si>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</si>
  <si>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</si>
  <si>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</si>
  <si>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</si>
  <si>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</si>
  <si>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</si>
  <si>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</si>
  <si>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</si>
  <si>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</si>
  <si>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</si>
  <si>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</si>
  <si>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</si>
  <si>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</si>
  <si>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</si>
  <si>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</si>
  <si>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</si>
  <si>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</si>
  <si>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</si>
  <si>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</si>
  <si>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Старожуковского муниципального образования Базарно-Карабулакского муниципального района"</t>
  </si>
  <si>
    <t>Муниципальная программа "Ремонт автомобильных дорог Старожуковского муниципального образования Базарно-Карабулаского муниципального района"</t>
  </si>
  <si>
    <t>Штрафы, санкции возмещение ущерба</t>
  </si>
  <si>
    <t xml:space="preserve">Прочие доходы от использования имущества </t>
  </si>
  <si>
    <t>11109000000000120</t>
  </si>
  <si>
    <t>-</t>
  </si>
  <si>
    <t>Субсидия бюджетам сельских поселений области на реализацию проектов развития муниципальных образований области, основанных на местных инициативах</t>
  </si>
  <si>
    <t>Безвозмездные поступления физ.лиц.</t>
  </si>
  <si>
    <t>Безвозмездные поступления юридических лиц</t>
  </si>
  <si>
    <t>20705030100073150</t>
  </si>
  <si>
    <t xml:space="preserve"> 20405099100073150</t>
  </si>
  <si>
    <t>Прочие неналоговые доходы</t>
  </si>
  <si>
    <t>20229999100073150</t>
  </si>
  <si>
    <t>Прочие поступления от использования имущества</t>
  </si>
  <si>
    <t>11109045100000120</t>
  </si>
  <si>
    <t>Культура и кинематография</t>
  </si>
  <si>
    <t>Исполнено на      1 апреля 2020 г. (тыс.руб)</t>
  </si>
  <si>
    <t>Исполнено на 1 апреля 2020 г. (тыс.руб)</t>
  </si>
  <si>
    <t>Исполнено на        1 апреля 2020 г. (тыс.руб)</t>
  </si>
  <si>
    <t>Муниципальная программа "Обеспечение первичных мер пожарной безопасности Старожуковского муниципального образования Базарно-Карабулакского муниципального района"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</si>
  <si>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Старожуковского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апреля 2021 года     
</t>
  </si>
  <si>
    <t>Утвержденные бюджетные назначения на           1 апреля 2021 г. (тыс.руб)</t>
  </si>
  <si>
    <t>Исполнено на        1 апреля 2021 г. (тыс.руб)</t>
  </si>
  <si>
    <t>% исполнения плана 2021 года</t>
  </si>
  <si>
    <t>% исполнения 2021 года к 2020 году</t>
  </si>
  <si>
    <t xml:space="preserve">Сведения об исполнении бюджета Старожуковского муниципального образования                                                                                                                                  Базарно-Карабулакского муниципального района 
на 1 апреля 2021 года         
</t>
  </si>
  <si>
    <t>Исполнено на 1 апреля 2021 г. (тыс.руб)</t>
  </si>
  <si>
    <t>% исполнения плана                       2021 года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</si>
  <si>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Старожуковскому муниципальному образованию Базарно-Карабулакского муниципального района
 на 1 апреля 2021 года 
</t>
  </si>
  <si>
    <t>Исполнено на      1 апреля 2021 г. (тыс.руб)</t>
  </si>
  <si>
    <t>% исполнения плана 2021</t>
  </si>
  <si>
    <t>20216001100001151</t>
  </si>
  <si>
    <t>св. 2,5 раза</t>
  </si>
  <si>
    <t>св. 2,7 раза</t>
  </si>
  <si>
    <t>св. 9,3 раза</t>
  </si>
  <si>
    <t>св. 2,2 раза</t>
  </si>
  <si>
    <t>св. 2,4 раза</t>
  </si>
  <si>
    <t>св. 2,0 раз</t>
  </si>
</sst>
</file>

<file path=xl/styles.xml><?xml version="1.0" encoding="utf-8"?>
<styleSheet xmlns="http://schemas.openxmlformats.org/spreadsheetml/2006/main">
  <numFmts count="2">
    <numFmt numFmtId="164" formatCode="_-* #,##0.0\ _₽_-;\-* #,##0.0\ _₽_-;_-* &quot;-&quot;?\ _₽_-;_-@_-"/>
    <numFmt numFmtId="165" formatCode="00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9" fillId="0" borderId="0"/>
  </cellStyleXfs>
  <cellXfs count="53">
    <xf numFmtId="0" fontId="0" fillId="0" borderId="0" xfId="0"/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165" fontId="8" fillId="0" borderId="4" xfId="2" applyNumberFormat="1" applyFont="1" applyFill="1" applyBorder="1" applyAlignment="1" applyProtection="1">
      <alignment wrapText="1"/>
      <protection hidden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37" fontId="1" fillId="0" borderId="1" xfId="0" applyNumberFormat="1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" fillId="0" borderId="1" xfId="1" applyFont="1" applyBorder="1" applyAlignment="1" applyProtection="1">
      <alignment horizontal="left" vertical="top" wrapText="1"/>
      <protection hidden="1"/>
    </xf>
    <xf numFmtId="49" fontId="8" fillId="0" borderId="1" xfId="1" applyNumberFormat="1" applyFont="1" applyBorder="1" applyAlignment="1" applyProtection="1">
      <alignment horizontal="right" vertical="center"/>
      <protection hidden="1"/>
    </xf>
    <xf numFmtId="164" fontId="2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37" fontId="2" fillId="0" borderId="1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5" fillId="0" borderId="0" xfId="0" applyNumberFormat="1" applyFont="1"/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165" fontId="8" fillId="0" borderId="1" xfId="1" applyNumberFormat="1" applyFont="1" applyFill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="95" zoomScaleNormal="95" workbookViewId="0">
      <selection activeCell="G42" sqref="G42"/>
    </sheetView>
  </sheetViews>
  <sheetFormatPr defaultRowHeight="15"/>
  <cols>
    <col min="1" max="1" width="34.5703125" style="3" customWidth="1"/>
    <col min="2" max="2" width="22.140625" style="3" customWidth="1"/>
    <col min="3" max="3" width="11.7109375" style="3" customWidth="1"/>
    <col min="4" max="4" width="15" style="3" customWidth="1"/>
    <col min="5" max="5" width="12.140625" style="3" customWidth="1"/>
    <col min="6" max="6" width="11.140625" style="3" customWidth="1"/>
    <col min="7" max="7" width="12.7109375" style="3" customWidth="1"/>
    <col min="8" max="16384" width="9.140625" style="3"/>
  </cols>
  <sheetData>
    <row r="1" spans="1:7" ht="63" customHeight="1">
      <c r="A1" s="50" t="s">
        <v>98</v>
      </c>
      <c r="B1" s="51"/>
      <c r="C1" s="51"/>
      <c r="D1" s="51"/>
      <c r="E1" s="51"/>
      <c r="F1" s="51"/>
      <c r="G1" s="51"/>
    </row>
    <row r="2" spans="1:7">
      <c r="G2" s="4" t="s">
        <v>38</v>
      </c>
    </row>
    <row r="3" spans="1:7" ht="63.75" customHeight="1">
      <c r="A3" s="2" t="s">
        <v>0</v>
      </c>
      <c r="B3" s="2" t="s">
        <v>1</v>
      </c>
      <c r="C3" s="42" t="s">
        <v>90</v>
      </c>
      <c r="D3" s="42" t="s">
        <v>94</v>
      </c>
      <c r="E3" s="42" t="s">
        <v>99</v>
      </c>
      <c r="F3" s="2" t="s">
        <v>100</v>
      </c>
      <c r="G3" s="2" t="s">
        <v>97</v>
      </c>
    </row>
    <row r="4" spans="1:7" ht="15.75" customHeight="1">
      <c r="A4" s="36" t="s">
        <v>2</v>
      </c>
      <c r="B4" s="37"/>
      <c r="C4" s="46">
        <f>C6+C19</f>
        <v>1010.8000000000001</v>
      </c>
      <c r="D4" s="46">
        <f>D6+D19</f>
        <v>6774.6</v>
      </c>
      <c r="E4" s="46">
        <f>E6+E19</f>
        <v>2508.8000000000002</v>
      </c>
      <c r="F4" s="46">
        <f t="shared" ref="F4:F26" si="0">E4/D4*100</f>
        <v>37.032444719983474</v>
      </c>
      <c r="G4" s="46" t="s">
        <v>105</v>
      </c>
    </row>
    <row r="5" spans="1:7" ht="15" customHeight="1">
      <c r="A5" s="19" t="s">
        <v>3</v>
      </c>
      <c r="B5" s="27"/>
      <c r="C5" s="45"/>
      <c r="D5" s="45"/>
      <c r="E5" s="45"/>
      <c r="F5" s="45"/>
      <c r="G5" s="45"/>
    </row>
    <row r="6" spans="1:7" ht="17.25" customHeight="1">
      <c r="A6" s="11" t="s">
        <v>42</v>
      </c>
      <c r="B6" s="12">
        <v>1E+16</v>
      </c>
      <c r="C6" s="47">
        <v>610.6</v>
      </c>
      <c r="D6" s="47">
        <v>3901.4</v>
      </c>
      <c r="E6" s="47">
        <v>1643.7</v>
      </c>
      <c r="F6" s="45">
        <f t="shared" si="0"/>
        <v>42.131029886707339</v>
      </c>
      <c r="G6" s="45" t="s">
        <v>106</v>
      </c>
    </row>
    <row r="7" spans="1:7" ht="21" customHeight="1">
      <c r="A7" s="11" t="s">
        <v>43</v>
      </c>
      <c r="B7" s="12">
        <v>1.01E+16</v>
      </c>
      <c r="C7" s="47">
        <v>150.19999999999999</v>
      </c>
      <c r="D7" s="47">
        <v>805</v>
      </c>
      <c r="E7" s="47">
        <v>124.1</v>
      </c>
      <c r="F7" s="45">
        <f t="shared" si="0"/>
        <v>15.416149068322982</v>
      </c>
      <c r="G7" s="45">
        <f t="shared" ref="G7:G24" si="1">E7/C7*100</f>
        <v>82.623169107856199</v>
      </c>
    </row>
    <row r="8" spans="1:7" ht="20.25" customHeight="1">
      <c r="A8" s="11" t="s">
        <v>44</v>
      </c>
      <c r="B8" s="13" t="s">
        <v>45</v>
      </c>
      <c r="C8" s="47">
        <v>150.19999999999999</v>
      </c>
      <c r="D8" s="47">
        <v>805</v>
      </c>
      <c r="E8" s="47">
        <v>124.1</v>
      </c>
      <c r="F8" s="45">
        <f t="shared" si="0"/>
        <v>15.416149068322982</v>
      </c>
      <c r="G8" s="45">
        <f t="shared" si="1"/>
        <v>82.623169107856199</v>
      </c>
    </row>
    <row r="9" spans="1:7" ht="18" customHeight="1">
      <c r="A9" s="11" t="s">
        <v>46</v>
      </c>
      <c r="B9" s="12">
        <v>1.05E+16</v>
      </c>
      <c r="C9" s="47">
        <v>146.30000000000001</v>
      </c>
      <c r="D9" s="47">
        <v>1760.3</v>
      </c>
      <c r="E9" s="47">
        <v>1367.3</v>
      </c>
      <c r="F9" s="45">
        <f t="shared" si="0"/>
        <v>77.674260069306371</v>
      </c>
      <c r="G9" s="45" t="s">
        <v>107</v>
      </c>
    </row>
    <row r="10" spans="1:7" ht="20.25" customHeight="1">
      <c r="A10" s="11" t="s">
        <v>47</v>
      </c>
      <c r="B10" s="13" t="s">
        <v>48</v>
      </c>
      <c r="C10" s="47">
        <v>146.30000000000001</v>
      </c>
      <c r="D10" s="47">
        <v>1760.3</v>
      </c>
      <c r="E10" s="47">
        <v>1367.3</v>
      </c>
      <c r="F10" s="45">
        <f t="shared" si="0"/>
        <v>77.674260069306371</v>
      </c>
      <c r="G10" s="45" t="s">
        <v>107</v>
      </c>
    </row>
    <row r="11" spans="1:7" ht="20.25" customHeight="1">
      <c r="A11" s="11" t="s">
        <v>49</v>
      </c>
      <c r="B11" s="12">
        <v>1.06E+16</v>
      </c>
      <c r="C11" s="47">
        <v>307.7</v>
      </c>
      <c r="D11" s="47">
        <v>1325.7</v>
      </c>
      <c r="E11" s="47">
        <v>141.80000000000001</v>
      </c>
      <c r="F11" s="45">
        <f t="shared" si="0"/>
        <v>10.696235950818437</v>
      </c>
      <c r="G11" s="45">
        <f t="shared" si="1"/>
        <v>46.083847903802408</v>
      </c>
    </row>
    <row r="12" spans="1:7" ht="19.5" customHeight="1">
      <c r="A12" s="11" t="s">
        <v>50</v>
      </c>
      <c r="B12" s="13" t="s">
        <v>51</v>
      </c>
      <c r="C12" s="47">
        <v>5.5</v>
      </c>
      <c r="D12" s="47">
        <v>345</v>
      </c>
      <c r="E12" s="47">
        <v>8.1</v>
      </c>
      <c r="F12" s="45">
        <f t="shared" si="0"/>
        <v>2.3478260869565215</v>
      </c>
      <c r="G12" s="45">
        <f t="shared" si="1"/>
        <v>147.27272727272725</v>
      </c>
    </row>
    <row r="13" spans="1:7" ht="15" customHeight="1">
      <c r="A13" s="11" t="s">
        <v>52</v>
      </c>
      <c r="B13" s="13" t="s">
        <v>53</v>
      </c>
      <c r="C13" s="47">
        <v>302.10000000000002</v>
      </c>
      <c r="D13" s="47">
        <v>980.7</v>
      </c>
      <c r="E13" s="47">
        <v>133.69999999999999</v>
      </c>
      <c r="F13" s="45">
        <f t="shared" si="0"/>
        <v>13.63311920057102</v>
      </c>
      <c r="G13" s="45">
        <f t="shared" si="1"/>
        <v>44.256868586560735</v>
      </c>
    </row>
    <row r="14" spans="1:7" ht="15.75" customHeight="1">
      <c r="A14" s="11" t="s">
        <v>54</v>
      </c>
      <c r="B14" s="12">
        <v>1.08040000100001E+16</v>
      </c>
      <c r="C14" s="47">
        <v>0.2</v>
      </c>
      <c r="D14" s="47">
        <v>0.4</v>
      </c>
      <c r="E14" s="47">
        <v>0.4</v>
      </c>
      <c r="F14" s="45">
        <f t="shared" si="0"/>
        <v>100</v>
      </c>
      <c r="G14" s="45" t="s">
        <v>110</v>
      </c>
    </row>
    <row r="15" spans="1:7" ht="27" customHeight="1">
      <c r="A15" s="11" t="s">
        <v>86</v>
      </c>
      <c r="B15" s="13" t="s">
        <v>87</v>
      </c>
      <c r="C15" s="47">
        <v>6</v>
      </c>
      <c r="D15" s="47">
        <v>10</v>
      </c>
      <c r="E15" s="47">
        <v>10</v>
      </c>
      <c r="F15" s="45">
        <f t="shared" si="0"/>
        <v>100</v>
      </c>
      <c r="G15" s="45">
        <v>0</v>
      </c>
    </row>
    <row r="16" spans="1:7" ht="16.5" customHeight="1">
      <c r="A16" s="11" t="s">
        <v>75</v>
      </c>
      <c r="B16" s="12">
        <v>1.16E+16</v>
      </c>
      <c r="C16" s="45" t="s">
        <v>78</v>
      </c>
      <c r="D16" s="45" t="s">
        <v>78</v>
      </c>
      <c r="E16" s="45" t="s">
        <v>78</v>
      </c>
      <c r="F16" s="45">
        <v>0</v>
      </c>
      <c r="G16" s="45">
        <v>0</v>
      </c>
    </row>
    <row r="17" spans="1:8" ht="16.5" customHeight="1">
      <c r="A17" s="11" t="s">
        <v>84</v>
      </c>
      <c r="B17" s="12">
        <v>1.17E+16</v>
      </c>
      <c r="C17" s="45">
        <v>0.2</v>
      </c>
      <c r="D17" s="45">
        <v>0</v>
      </c>
      <c r="E17" s="45">
        <f>-E18</f>
        <v>0</v>
      </c>
      <c r="F17" s="45">
        <v>0</v>
      </c>
      <c r="G17" s="45">
        <v>0</v>
      </c>
    </row>
    <row r="18" spans="1:8" ht="25.5">
      <c r="A18" s="11" t="s">
        <v>76</v>
      </c>
      <c r="B18" s="13" t="s">
        <v>77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</row>
    <row r="19" spans="1:8" ht="39" customHeight="1">
      <c r="A19" s="11" t="s">
        <v>55</v>
      </c>
      <c r="B19" s="13" t="s">
        <v>56</v>
      </c>
      <c r="C19" s="47">
        <v>400.20000000000005</v>
      </c>
      <c r="D19" s="47">
        <f>D20+D23+D25+D27+D28+D22</f>
        <v>2873.2</v>
      </c>
      <c r="E19" s="47">
        <f>E20+E23+E25+E27+E28+E22</f>
        <v>865.09999999999991</v>
      </c>
      <c r="F19" s="45">
        <f t="shared" si="0"/>
        <v>30.109285813726856</v>
      </c>
      <c r="G19" s="45" t="s">
        <v>108</v>
      </c>
    </row>
    <row r="20" spans="1:8" ht="54" customHeight="1">
      <c r="A20" s="11" t="s">
        <v>57</v>
      </c>
      <c r="B20" s="13" t="s">
        <v>58</v>
      </c>
      <c r="C20" s="47">
        <v>0</v>
      </c>
      <c r="D20" s="47">
        <v>0</v>
      </c>
      <c r="E20" s="47">
        <v>0</v>
      </c>
      <c r="F20" s="45" t="s">
        <v>78</v>
      </c>
      <c r="G20" s="45" t="s">
        <v>78</v>
      </c>
    </row>
    <row r="21" spans="1:8" ht="42.75" customHeight="1">
      <c r="A21" s="11" t="s">
        <v>59</v>
      </c>
      <c r="B21" s="13" t="s">
        <v>104</v>
      </c>
      <c r="C21" s="47">
        <v>0</v>
      </c>
      <c r="D21" s="47">
        <v>0</v>
      </c>
      <c r="E21" s="47">
        <v>0</v>
      </c>
      <c r="F21" s="45" t="s">
        <v>78</v>
      </c>
      <c r="G21" s="45" t="s">
        <v>78</v>
      </c>
    </row>
    <row r="22" spans="1:8" ht="55.5" customHeight="1">
      <c r="A22" s="33" t="s">
        <v>79</v>
      </c>
      <c r="B22" s="34" t="s">
        <v>85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</row>
    <row r="23" spans="1:8" ht="43.5" customHeight="1">
      <c r="A23" s="11" t="s">
        <v>60</v>
      </c>
      <c r="B23" s="13" t="s">
        <v>61</v>
      </c>
      <c r="C23" s="45">
        <v>50.6</v>
      </c>
      <c r="D23" s="45">
        <v>234.2</v>
      </c>
      <c r="E23" s="45">
        <v>38.799999999999997</v>
      </c>
      <c r="F23" s="45">
        <f t="shared" si="0"/>
        <v>16.567036720751492</v>
      </c>
      <c r="G23" s="45">
        <f t="shared" si="1"/>
        <v>76.679841897233189</v>
      </c>
    </row>
    <row r="24" spans="1:8" ht="52.5" customHeight="1">
      <c r="A24" s="11" t="s">
        <v>62</v>
      </c>
      <c r="B24" s="13" t="s">
        <v>63</v>
      </c>
      <c r="C24" s="45">
        <v>50.6</v>
      </c>
      <c r="D24" s="45">
        <v>234.2</v>
      </c>
      <c r="E24" s="45">
        <v>38.799999999999997</v>
      </c>
      <c r="F24" s="45">
        <f t="shared" si="0"/>
        <v>16.567036720751492</v>
      </c>
      <c r="G24" s="45">
        <f t="shared" si="1"/>
        <v>76.679841897233189</v>
      </c>
    </row>
    <row r="25" spans="1:8" ht="17.25" customHeight="1">
      <c r="A25" s="11" t="s">
        <v>64</v>
      </c>
      <c r="B25" s="13" t="s">
        <v>65</v>
      </c>
      <c r="C25" s="45">
        <v>349.6</v>
      </c>
      <c r="D25" s="45">
        <v>2639</v>
      </c>
      <c r="E25" s="45">
        <v>826.3</v>
      </c>
      <c r="F25" s="45">
        <f t="shared" si="0"/>
        <v>31.311102690413033</v>
      </c>
      <c r="G25" s="45" t="s">
        <v>109</v>
      </c>
    </row>
    <row r="26" spans="1:8" ht="27.75" customHeight="1">
      <c r="A26" s="11" t="s">
        <v>66</v>
      </c>
      <c r="B26" s="13" t="s">
        <v>67</v>
      </c>
      <c r="C26" s="45">
        <v>349.6</v>
      </c>
      <c r="D26" s="45">
        <v>2639</v>
      </c>
      <c r="E26" s="45">
        <v>826.3</v>
      </c>
      <c r="F26" s="45">
        <f t="shared" si="0"/>
        <v>31.311102690413033</v>
      </c>
      <c r="G26" s="45" t="s">
        <v>109</v>
      </c>
    </row>
    <row r="27" spans="1:8" ht="16.5" customHeight="1">
      <c r="A27" s="33" t="s">
        <v>80</v>
      </c>
      <c r="B27" s="34" t="s">
        <v>82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</row>
    <row r="28" spans="1:8" ht="27.75" customHeight="1">
      <c r="A28" s="33" t="s">
        <v>81</v>
      </c>
      <c r="B28" s="13" t="s">
        <v>83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</row>
    <row r="29" spans="1:8">
      <c r="A29" s="20" t="s">
        <v>4</v>
      </c>
      <c r="B29" s="28"/>
      <c r="C29" s="35">
        <f>C31+C35+C37+C39+C41</f>
        <v>1479.6</v>
      </c>
      <c r="D29" s="35">
        <f>D31+D35+D37+D39+D41</f>
        <v>6883.7000000000007</v>
      </c>
      <c r="E29" s="35">
        <f>E31+E35+E37+E39+E41</f>
        <v>1387.6999999999998</v>
      </c>
      <c r="F29" s="35">
        <f t="shared" ref="F29:F42" si="2">E29/D29*100</f>
        <v>20.159216700321046</v>
      </c>
      <c r="G29" s="35">
        <f t="shared" ref="G29:G42" si="3">E29/C29*100</f>
        <v>93.788861854555279</v>
      </c>
      <c r="H29" s="40"/>
    </row>
    <row r="30" spans="1:8">
      <c r="A30" s="1" t="s">
        <v>3</v>
      </c>
      <c r="B30" s="29"/>
      <c r="C30" s="23"/>
      <c r="D30" s="23"/>
      <c r="E30" s="23"/>
      <c r="F30" s="38"/>
      <c r="G30" s="38"/>
      <c r="H30" s="40"/>
    </row>
    <row r="31" spans="1:8">
      <c r="A31" s="1" t="s">
        <v>5</v>
      </c>
      <c r="B31" s="30" t="s">
        <v>6</v>
      </c>
      <c r="C31" s="47">
        <v>687.3</v>
      </c>
      <c r="D31" s="25">
        <f>D32+D33+D34</f>
        <v>2570</v>
      </c>
      <c r="E31" s="47">
        <f>E32+E33+E34</f>
        <v>554.4</v>
      </c>
      <c r="F31" s="38">
        <f t="shared" si="2"/>
        <v>21.571984435797663</v>
      </c>
      <c r="G31" s="38">
        <f t="shared" si="3"/>
        <v>80.663465735486682</v>
      </c>
      <c r="H31" s="40"/>
    </row>
    <row r="32" spans="1:8" ht="51" customHeight="1">
      <c r="A32" s="1" t="s">
        <v>7</v>
      </c>
      <c r="B32" s="31" t="s">
        <v>8</v>
      </c>
      <c r="C32" s="47">
        <v>684.3</v>
      </c>
      <c r="D32" s="26">
        <v>2558.3000000000002</v>
      </c>
      <c r="E32" s="25">
        <v>554.4</v>
      </c>
      <c r="F32" s="38">
        <f t="shared" si="2"/>
        <v>21.670640659813152</v>
      </c>
      <c r="G32" s="38">
        <f t="shared" si="3"/>
        <v>81.017097764138541</v>
      </c>
      <c r="H32" s="40"/>
    </row>
    <row r="33" spans="1:8" ht="14.25" customHeight="1">
      <c r="A33" s="1" t="s">
        <v>71</v>
      </c>
      <c r="B33" s="31" t="s">
        <v>72</v>
      </c>
      <c r="C33" s="47">
        <v>0</v>
      </c>
      <c r="D33" s="26">
        <v>5</v>
      </c>
      <c r="E33" s="25">
        <v>0</v>
      </c>
      <c r="F33" s="38">
        <f t="shared" si="2"/>
        <v>0</v>
      </c>
      <c r="G33" s="38">
        <v>0</v>
      </c>
      <c r="H33" s="40"/>
    </row>
    <row r="34" spans="1:8" ht="24.75" customHeight="1">
      <c r="A34" s="1" t="s">
        <v>9</v>
      </c>
      <c r="B34" s="30" t="s">
        <v>10</v>
      </c>
      <c r="C34" s="47">
        <v>3</v>
      </c>
      <c r="D34" s="25">
        <v>6.7</v>
      </c>
      <c r="E34" s="25">
        <v>0</v>
      </c>
      <c r="F34" s="38">
        <f t="shared" si="2"/>
        <v>0</v>
      </c>
      <c r="G34" s="38">
        <f t="shared" si="3"/>
        <v>0</v>
      </c>
      <c r="H34" s="40"/>
    </row>
    <row r="35" spans="1:8">
      <c r="A35" s="1" t="s">
        <v>11</v>
      </c>
      <c r="B35" s="30" t="s">
        <v>12</v>
      </c>
      <c r="C35" s="47">
        <v>50.6</v>
      </c>
      <c r="D35" s="25">
        <f>D36</f>
        <v>234.2</v>
      </c>
      <c r="E35" s="47">
        <f>E36</f>
        <v>38.799999999999997</v>
      </c>
      <c r="F35" s="38">
        <f t="shared" si="2"/>
        <v>16.567036720751492</v>
      </c>
      <c r="G35" s="38">
        <f t="shared" si="3"/>
        <v>76.679841897233189</v>
      </c>
      <c r="H35" s="40"/>
    </row>
    <row r="36" spans="1:8" ht="25.5">
      <c r="A36" s="1" t="s">
        <v>13</v>
      </c>
      <c r="B36" s="30" t="s">
        <v>14</v>
      </c>
      <c r="C36" s="47">
        <v>50.6</v>
      </c>
      <c r="D36" s="25">
        <v>234.2</v>
      </c>
      <c r="E36" s="25">
        <v>38.799999999999997</v>
      </c>
      <c r="F36" s="38">
        <f t="shared" si="2"/>
        <v>16.567036720751492</v>
      </c>
      <c r="G36" s="38">
        <f t="shared" si="3"/>
        <v>76.679841897233189</v>
      </c>
      <c r="H36" s="40"/>
    </row>
    <row r="37" spans="1:8">
      <c r="A37" s="1" t="s">
        <v>15</v>
      </c>
      <c r="B37" s="30" t="s">
        <v>16</v>
      </c>
      <c r="C37" s="47">
        <v>117.6</v>
      </c>
      <c r="D37" s="25">
        <f>D38</f>
        <v>1442.8</v>
      </c>
      <c r="E37" s="47">
        <f>E38</f>
        <v>207</v>
      </c>
      <c r="F37" s="38">
        <f t="shared" si="2"/>
        <v>14.347102855558635</v>
      </c>
      <c r="G37" s="38">
        <f t="shared" si="3"/>
        <v>176.02040816326533</v>
      </c>
      <c r="H37" s="40"/>
    </row>
    <row r="38" spans="1:8" ht="17.25" customHeight="1">
      <c r="A38" s="1" t="s">
        <v>17</v>
      </c>
      <c r="B38" s="30" t="s">
        <v>18</v>
      </c>
      <c r="C38" s="47">
        <v>117.6</v>
      </c>
      <c r="D38" s="25">
        <v>1442.8</v>
      </c>
      <c r="E38" s="25">
        <v>207</v>
      </c>
      <c r="F38" s="38">
        <f t="shared" si="2"/>
        <v>14.347102855558635</v>
      </c>
      <c r="G38" s="38">
        <f t="shared" si="3"/>
        <v>176.02040816326533</v>
      </c>
      <c r="H38" s="40"/>
    </row>
    <row r="39" spans="1:8">
      <c r="A39" s="1" t="s">
        <v>19</v>
      </c>
      <c r="B39" s="30" t="s">
        <v>20</v>
      </c>
      <c r="C39" s="47">
        <v>80.099999999999994</v>
      </c>
      <c r="D39" s="25">
        <f>D40</f>
        <v>137.80000000000001</v>
      </c>
      <c r="E39" s="47">
        <f>E40</f>
        <v>81.400000000000006</v>
      </c>
      <c r="F39" s="38">
        <f t="shared" si="2"/>
        <v>59.071117561683593</v>
      </c>
      <c r="G39" s="38">
        <f t="shared" si="3"/>
        <v>101.62297128589263</v>
      </c>
      <c r="H39" s="40"/>
    </row>
    <row r="40" spans="1:8">
      <c r="A40" s="1" t="s">
        <v>21</v>
      </c>
      <c r="B40" s="30" t="s">
        <v>22</v>
      </c>
      <c r="C40" s="47">
        <v>80.099999999999994</v>
      </c>
      <c r="D40" s="25">
        <v>137.80000000000001</v>
      </c>
      <c r="E40" s="25">
        <v>81.400000000000006</v>
      </c>
      <c r="F40" s="38">
        <f t="shared" si="2"/>
        <v>59.071117561683593</v>
      </c>
      <c r="G40" s="38">
        <f t="shared" si="3"/>
        <v>101.62297128589263</v>
      </c>
      <c r="H40" s="40"/>
    </row>
    <row r="41" spans="1:8">
      <c r="A41" s="1" t="s">
        <v>88</v>
      </c>
      <c r="B41" s="30" t="s">
        <v>23</v>
      </c>
      <c r="C41" s="47">
        <v>544</v>
      </c>
      <c r="D41" s="25">
        <f>D42</f>
        <v>2498.9</v>
      </c>
      <c r="E41" s="47">
        <f>E42</f>
        <v>506.1</v>
      </c>
      <c r="F41" s="38">
        <f t="shared" si="2"/>
        <v>20.252911280963623</v>
      </c>
      <c r="G41" s="38">
        <f t="shared" si="3"/>
        <v>93.03308823529413</v>
      </c>
      <c r="H41" s="40"/>
    </row>
    <row r="42" spans="1:8">
      <c r="A42" s="1" t="s">
        <v>24</v>
      </c>
      <c r="B42" s="30" t="s">
        <v>25</v>
      </c>
      <c r="C42" s="47">
        <v>544</v>
      </c>
      <c r="D42" s="25">
        <v>2498.9</v>
      </c>
      <c r="E42" s="25">
        <v>506.1</v>
      </c>
      <c r="F42" s="38">
        <f t="shared" si="2"/>
        <v>20.252911280963623</v>
      </c>
      <c r="G42" s="38">
        <f t="shared" si="3"/>
        <v>93.03308823529413</v>
      </c>
      <c r="H42" s="40"/>
    </row>
    <row r="43" spans="1:8" ht="25.5">
      <c r="A43" s="6" t="s">
        <v>26</v>
      </c>
      <c r="B43" s="32"/>
      <c r="C43" s="45">
        <f>C4-C29</f>
        <v>-468.79999999999984</v>
      </c>
      <c r="D43" s="45">
        <f>D4-D29</f>
        <v>-109.10000000000036</v>
      </c>
      <c r="E43" s="45">
        <f>E4-E29</f>
        <v>1121.1000000000004</v>
      </c>
      <c r="F43" s="17"/>
      <c r="G43" s="17"/>
    </row>
    <row r="44" spans="1:8">
      <c r="A44" s="5" t="s">
        <v>27</v>
      </c>
      <c r="B44" s="8"/>
      <c r="C44" s="46">
        <f t="shared" ref="C44" si="4">C46</f>
        <v>468.80000000000007</v>
      </c>
      <c r="D44" s="24">
        <f t="shared" ref="D44:E44" si="5">D46</f>
        <v>109.09999999999945</v>
      </c>
      <c r="E44" s="24">
        <f t="shared" si="5"/>
        <v>-1121.1000000000001</v>
      </c>
      <c r="F44" s="14"/>
      <c r="G44" s="14"/>
    </row>
    <row r="45" spans="1:8">
      <c r="A45" s="1" t="s">
        <v>3</v>
      </c>
      <c r="B45" s="7"/>
      <c r="C45" s="45"/>
      <c r="D45" s="17"/>
      <c r="E45" s="17"/>
      <c r="F45" s="15"/>
      <c r="G45" s="15"/>
    </row>
    <row r="46" spans="1:8" ht="25.5">
      <c r="A46" s="1" t="s">
        <v>28</v>
      </c>
      <c r="B46" s="7" t="s">
        <v>29</v>
      </c>
      <c r="C46" s="45">
        <f t="shared" ref="C46" si="6">C47+C48</f>
        <v>468.80000000000007</v>
      </c>
      <c r="D46" s="17">
        <f t="shared" ref="D46:E46" si="7">D47+D48</f>
        <v>109.09999999999945</v>
      </c>
      <c r="E46" s="17">
        <f t="shared" si="7"/>
        <v>-1121.1000000000001</v>
      </c>
      <c r="F46" s="15"/>
      <c r="G46" s="15"/>
    </row>
    <row r="47" spans="1:8" ht="25.5">
      <c r="A47" s="1" t="s">
        <v>30</v>
      </c>
      <c r="B47" s="7" t="s">
        <v>31</v>
      </c>
      <c r="C47" s="45">
        <v>-1011.6</v>
      </c>
      <c r="D47" s="17">
        <v>-6774.6</v>
      </c>
      <c r="E47" s="17">
        <v>-2508.8000000000002</v>
      </c>
      <c r="F47" s="15"/>
      <c r="G47" s="15"/>
    </row>
    <row r="48" spans="1:8" ht="29.25" customHeight="1">
      <c r="A48" s="1" t="s">
        <v>32</v>
      </c>
      <c r="B48" s="7" t="s">
        <v>33</v>
      </c>
      <c r="C48" s="45">
        <v>1480.4</v>
      </c>
      <c r="D48" s="17">
        <v>6883.7</v>
      </c>
      <c r="E48" s="17">
        <v>1387.7</v>
      </c>
      <c r="F48" s="15"/>
      <c r="G48" s="15"/>
    </row>
    <row r="52" spans="1:7">
      <c r="A52" s="49" t="s">
        <v>40</v>
      </c>
      <c r="B52" s="49"/>
      <c r="C52" s="49"/>
      <c r="D52" s="49"/>
      <c r="E52" s="49"/>
      <c r="F52" s="49"/>
      <c r="G52" s="49"/>
    </row>
  </sheetData>
  <mergeCells count="2">
    <mergeCell ref="A52:G52"/>
    <mergeCell ref="A1:G1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G6" sqref="G6"/>
    </sheetView>
  </sheetViews>
  <sheetFormatPr defaultRowHeight="15"/>
  <cols>
    <col min="1" max="1" width="36" style="3" customWidth="1"/>
    <col min="2" max="2" width="15.7109375" style="3" customWidth="1"/>
    <col min="3" max="3" width="10.42578125" style="3" customWidth="1"/>
    <col min="4" max="4" width="14.140625" style="3" customWidth="1"/>
    <col min="5" max="5" width="14.42578125" style="3" customWidth="1"/>
    <col min="6" max="6" width="11.7109375" style="3" customWidth="1"/>
    <col min="7" max="7" width="12.28515625" style="3" customWidth="1"/>
    <col min="8" max="16384" width="9.140625" style="3"/>
  </cols>
  <sheetData>
    <row r="2" spans="1:7" ht="96" customHeight="1">
      <c r="A2" s="52" t="s">
        <v>101</v>
      </c>
      <c r="B2" s="49"/>
      <c r="C2" s="49"/>
      <c r="D2" s="49"/>
      <c r="E2" s="49"/>
      <c r="F2" s="49"/>
      <c r="G2" s="49"/>
    </row>
    <row r="3" spans="1:7">
      <c r="G3" s="4" t="s">
        <v>41</v>
      </c>
    </row>
    <row r="4" spans="1:7" ht="66.75" customHeight="1">
      <c r="A4" s="9" t="s">
        <v>34</v>
      </c>
      <c r="B4" s="9" t="s">
        <v>35</v>
      </c>
      <c r="C4" s="42" t="s">
        <v>89</v>
      </c>
      <c r="D4" s="42" t="s">
        <v>94</v>
      </c>
      <c r="E4" s="42" t="s">
        <v>102</v>
      </c>
      <c r="F4" s="9" t="s">
        <v>103</v>
      </c>
      <c r="G4" s="9" t="s">
        <v>97</v>
      </c>
    </row>
    <row r="5" spans="1:7" ht="25.5" customHeight="1">
      <c r="A5" s="18" t="s">
        <v>36</v>
      </c>
      <c r="B5" s="48">
        <v>6</v>
      </c>
      <c r="C5" s="44">
        <v>349.2</v>
      </c>
      <c r="D5" s="44">
        <v>1322.7</v>
      </c>
      <c r="E5" s="44">
        <v>297.5</v>
      </c>
      <c r="F5" s="44">
        <f>E5/D5*100</f>
        <v>22.491872684660162</v>
      </c>
      <c r="G5" s="44">
        <f>E5/C5*100</f>
        <v>85.194730813287521</v>
      </c>
    </row>
    <row r="6" spans="1:7" ht="24.75" customHeight="1">
      <c r="A6" s="10" t="s">
        <v>37</v>
      </c>
      <c r="B6" s="48">
        <v>4.8</v>
      </c>
      <c r="C6" s="44">
        <v>351.4</v>
      </c>
      <c r="D6" s="44">
        <v>1701.7</v>
      </c>
      <c r="E6" s="44">
        <v>299.7</v>
      </c>
      <c r="F6" s="44">
        <f>E6/D6*100</f>
        <v>17.611799964741142</v>
      </c>
      <c r="G6" s="44">
        <f>E6/C6*100</f>
        <v>85.287421741605002</v>
      </c>
    </row>
    <row r="10" spans="1:7">
      <c r="A10" s="49" t="s">
        <v>39</v>
      </c>
      <c r="B10" s="49"/>
      <c r="C10" s="49"/>
      <c r="D10" s="49"/>
      <c r="E10" s="49"/>
      <c r="F10" s="49"/>
      <c r="G10" s="49"/>
    </row>
  </sheetData>
  <mergeCells count="2">
    <mergeCell ref="A2:G2"/>
    <mergeCell ref="A10:G10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>
      <selection activeCell="F7" sqref="F7"/>
    </sheetView>
  </sheetViews>
  <sheetFormatPr defaultRowHeight="15"/>
  <cols>
    <col min="1" max="1" width="36.7109375" style="3" customWidth="1"/>
    <col min="2" max="2" width="16.85546875" style="3" customWidth="1"/>
    <col min="3" max="3" width="17.42578125" style="3" customWidth="1"/>
    <col min="4" max="4" width="14.5703125" style="3" customWidth="1"/>
    <col min="5" max="5" width="14.28515625" style="3" customWidth="1"/>
    <col min="6" max="6" width="18" style="3" customWidth="1"/>
    <col min="7" max="16384" width="9.140625" style="3"/>
  </cols>
  <sheetData>
    <row r="2" spans="1:7" ht="96" customHeight="1">
      <c r="A2" s="52" t="s">
        <v>93</v>
      </c>
      <c r="B2" s="49"/>
      <c r="C2" s="49"/>
      <c r="D2" s="49"/>
      <c r="E2" s="49"/>
      <c r="F2" s="49"/>
    </row>
    <row r="3" spans="1:7">
      <c r="F3" s="4"/>
    </row>
    <row r="4" spans="1:7" ht="66.75" customHeight="1">
      <c r="A4" s="2" t="s">
        <v>68</v>
      </c>
      <c r="B4" s="42" t="s">
        <v>91</v>
      </c>
      <c r="C4" s="42" t="s">
        <v>94</v>
      </c>
      <c r="D4" s="42" t="s">
        <v>95</v>
      </c>
      <c r="E4" s="39" t="s">
        <v>96</v>
      </c>
      <c r="F4" s="39" t="s">
        <v>97</v>
      </c>
    </row>
    <row r="5" spans="1:7" s="41" customFormat="1" ht="66.75" customHeight="1">
      <c r="A5" s="43" t="s">
        <v>92</v>
      </c>
      <c r="B5" s="44">
        <v>0</v>
      </c>
      <c r="C5" s="44">
        <v>2</v>
      </c>
      <c r="D5" s="44">
        <v>0</v>
      </c>
      <c r="E5" s="44">
        <f t="shared" ref="E5:E8" si="0">D5/C5*100</f>
        <v>0</v>
      </c>
      <c r="F5" s="45">
        <v>0</v>
      </c>
    </row>
    <row r="6" spans="1:7" ht="65.25" customHeight="1">
      <c r="A6" s="22" t="s">
        <v>73</v>
      </c>
      <c r="B6" s="44">
        <v>80.099999999999994</v>
      </c>
      <c r="C6" s="44">
        <v>137.80000000000001</v>
      </c>
      <c r="D6" s="44">
        <v>81.400000000000006</v>
      </c>
      <c r="E6" s="44">
        <f t="shared" si="0"/>
        <v>59.071117561683593</v>
      </c>
      <c r="F6" s="45">
        <f t="shared" ref="F6:F8" si="1">D6/B6*100</f>
        <v>101.62297128589263</v>
      </c>
      <c r="G6" s="40"/>
    </row>
    <row r="7" spans="1:7" ht="52.5" customHeight="1">
      <c r="A7" s="21" t="s">
        <v>74</v>
      </c>
      <c r="B7" s="44">
        <v>117.6</v>
      </c>
      <c r="C7" s="44">
        <v>1442.8</v>
      </c>
      <c r="D7" s="44">
        <v>207</v>
      </c>
      <c r="E7" s="44">
        <f t="shared" si="0"/>
        <v>14.347102855558635</v>
      </c>
      <c r="F7" s="45">
        <f>D7/B7*100</f>
        <v>176.02040816326533</v>
      </c>
    </row>
    <row r="8" spans="1:7">
      <c r="A8" s="16" t="s">
        <v>69</v>
      </c>
      <c r="B8" s="14">
        <f t="shared" ref="B8" si="2">B6+B7+B5</f>
        <v>197.7</v>
      </c>
      <c r="C8" s="14">
        <f t="shared" ref="C8:D8" si="3">C6+C7+C5</f>
        <v>1582.6</v>
      </c>
      <c r="D8" s="14">
        <f t="shared" si="3"/>
        <v>288.39999999999998</v>
      </c>
      <c r="E8" s="14">
        <f t="shared" si="0"/>
        <v>18.223177050423352</v>
      </c>
      <c r="F8" s="46">
        <f t="shared" si="1"/>
        <v>145.87759231158319</v>
      </c>
    </row>
    <row r="12" spans="1:7">
      <c r="A12" s="49" t="s">
        <v>70</v>
      </c>
      <c r="B12" s="49"/>
      <c r="C12" s="49"/>
      <c r="D12" s="49"/>
      <c r="E12" s="49"/>
      <c r="F12" s="49"/>
    </row>
  </sheetData>
  <mergeCells count="2">
    <mergeCell ref="A2:F2"/>
    <mergeCell ref="A12:F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2020-04-30T05:52:08Z</cp:lastPrinted>
  <dcterms:created xsi:type="dcterms:W3CDTF">2017-04-17T10:25:39Z</dcterms:created>
  <dcterms:modified xsi:type="dcterms:W3CDTF">2021-04-26T04:50:33Z</dcterms:modified>
</cp:coreProperties>
</file>