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405" yWindow="15" windowWidth="13305" windowHeight="11760"/>
  </bookViews>
  <sheets>
    <sheet name="таблица 1" sheetId="1" r:id="rId1"/>
    <sheet name="таблица 2" sheetId="2" r:id="rId2"/>
    <sheet name="таблица 3" sheetId="3" r:id="rId3"/>
  </sheets>
  <definedNames>
    <definedName name="_GoBack" localSheetId="0">'таблица 1'!#REF!</definedName>
  </definedNames>
  <calcPr calcId="125725"/>
</workbook>
</file>

<file path=xl/calcChain.xml><?xml version="1.0" encoding="utf-8"?>
<calcChain xmlns="http://schemas.openxmlformats.org/spreadsheetml/2006/main">
  <c r="G7" i="1"/>
  <c r="G8"/>
  <c r="G11"/>
  <c r="G12"/>
  <c r="G13"/>
  <c r="G15"/>
  <c r="G17"/>
  <c r="G19"/>
  <c r="G23"/>
  <c r="G24"/>
  <c r="G25"/>
  <c r="G26"/>
  <c r="G4"/>
  <c r="F6"/>
  <c r="F7"/>
  <c r="F8"/>
  <c r="F9"/>
  <c r="F10"/>
  <c r="F11"/>
  <c r="F12"/>
  <c r="F13"/>
  <c r="F14"/>
  <c r="F15"/>
  <c r="F19"/>
  <c r="F23"/>
  <c r="F24"/>
  <c r="F25"/>
  <c r="F26"/>
  <c r="E5" i="3"/>
  <c r="G32" i="1"/>
  <c r="G34"/>
  <c r="G35"/>
  <c r="G36"/>
  <c r="G42"/>
  <c r="F32"/>
  <c r="F33"/>
  <c r="F34"/>
  <c r="F36"/>
  <c r="F38"/>
  <c r="F40"/>
  <c r="F42"/>
  <c r="D39"/>
  <c r="E37"/>
  <c r="E4"/>
  <c r="D4"/>
  <c r="F6" i="2" l="1"/>
  <c r="G6"/>
  <c r="D37" i="1"/>
  <c r="F37" s="1"/>
  <c r="E41"/>
  <c r="D41"/>
  <c r="E39"/>
  <c r="F39" s="1"/>
  <c r="D35"/>
  <c r="F35" s="1"/>
  <c r="E31"/>
  <c r="D31"/>
  <c r="C46"/>
  <c r="C44" s="1"/>
  <c r="C29"/>
  <c r="C4"/>
  <c r="B8" i="3"/>
  <c r="C8"/>
  <c r="D8"/>
  <c r="E6"/>
  <c r="F31" i="1" l="1"/>
  <c r="G31"/>
  <c r="G41"/>
  <c r="F41"/>
  <c r="C43"/>
  <c r="D29"/>
  <c r="E29"/>
  <c r="G29" s="1"/>
  <c r="G5" i="2"/>
  <c r="F29" i="1" l="1"/>
  <c r="E7" i="3"/>
  <c r="E46" i="1"/>
  <c r="F4" l="1"/>
  <c r="E8" i="3"/>
  <c r="E43" i="1" l="1"/>
  <c r="D43" l="1"/>
  <c r="D46"/>
  <c r="D44" s="1"/>
  <c r="E44"/>
  <c r="F5" i="2" l="1"/>
</calcChain>
</file>

<file path=xl/sharedStrings.xml><?xml version="1.0" encoding="utf-8"?>
<sst xmlns="http://schemas.openxmlformats.org/spreadsheetml/2006/main" count="124" uniqueCount="110">
  <si>
    <t>Наименование показателя</t>
  </si>
  <si>
    <t>Код бюджетной классификации</t>
  </si>
  <si>
    <t>Доходы бюджета, всего</t>
  </si>
  <si>
    <t>в том числе</t>
  </si>
  <si>
    <t>Расходы бюджета, всего</t>
  </si>
  <si>
    <t>Общегосударственные вопросы</t>
  </si>
  <si>
    <t>00 0100 0000000000 000</t>
  </si>
  <si>
    <t>Функционирование высшего должностного лица субъекта Российской Федерации и муниципального образования</t>
  </si>
  <si>
    <t>00 0104 0000000000 000</t>
  </si>
  <si>
    <t>Другие общегосударственные вопросы</t>
  </si>
  <si>
    <t>00 0113 0000000000 000</t>
  </si>
  <si>
    <t xml:space="preserve">Национальная оборона </t>
  </si>
  <si>
    <t>00 0200 0000000000 000</t>
  </si>
  <si>
    <t>Мобилизационная и вневойсковая подготовка</t>
  </si>
  <si>
    <t>00 0203 0000000000 000</t>
  </si>
  <si>
    <t>Национальная экономика</t>
  </si>
  <si>
    <t>00 0400 0000000000 000</t>
  </si>
  <si>
    <t>Дорожное хозяйство (дорожные фонды)</t>
  </si>
  <si>
    <t>00 0409 0000000000 000</t>
  </si>
  <si>
    <t>Жилищно-коммунальное хозяйство</t>
  </si>
  <si>
    <t>00 0500 0000000000 000</t>
  </si>
  <si>
    <t>Благоустройство</t>
  </si>
  <si>
    <t>00 0503 0000000000 000</t>
  </si>
  <si>
    <t>00 0800 0000000000 000</t>
  </si>
  <si>
    <t>Культура</t>
  </si>
  <si>
    <t>00 0801 0000000000 000</t>
  </si>
  <si>
    <t>Результат исполнения бюджета (дефицит “+”, профицит “–“)</t>
  </si>
  <si>
    <t>Источники финансирования, всего</t>
  </si>
  <si>
    <t>Изменение остатков средств на счетах по учету средств бюджета</t>
  </si>
  <si>
    <t>00 0105 0000000000 000</t>
  </si>
  <si>
    <t xml:space="preserve">Увеличение прочих остатков денежных средств бюджета </t>
  </si>
  <si>
    <t>00 0105 0201100000 510</t>
  </si>
  <si>
    <t xml:space="preserve">Уменьшение прочих остатков денежных средств бюджета </t>
  </si>
  <si>
    <t>00 0105 0201100000 610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</si>
  <si>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</si>
  <si>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</si>
  <si>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</si>
  <si>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</si>
  <si>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тыс. руб.</t>
  </si>
  <si>
    <t>Начальник финансового управления                                                                     Е.А. Малышева</t>
  </si>
  <si>
    <t>Начальник финансового управления                                                                                                Е.А. Малышева</t>
  </si>
  <si>
    <t>(тыс. руб.)</t>
  </si>
  <si>
    <t xml:space="preserve">Налоговые и неналоговые доходы </t>
  </si>
  <si>
    <t>Налоги на прибыль, доходы</t>
  </si>
  <si>
    <t>Налог  на доходы физических лиц</t>
  </si>
  <si>
    <t>10102000010000110</t>
  </si>
  <si>
    <t>Налоги на совокупный доход</t>
  </si>
  <si>
    <t>Единый сельскохозяйственный налог</t>
  </si>
  <si>
    <t>10503000010000110</t>
  </si>
  <si>
    <t>Налоги на имущество</t>
  </si>
  <si>
    <t>Налог на имущество физических лиц</t>
  </si>
  <si>
    <t>10601000000000110</t>
  </si>
  <si>
    <t>Земельный налог</t>
  </si>
  <si>
    <t>10606000000000110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</si>
  <si>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</si>
  <si>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</si>
  <si>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20200000000000151</t>
  </si>
  <si>
    <t>Дотации бюджетам субъектов Российской Федерации и муниципальных образований, в том числе: </t>
  </si>
  <si>
    <t>20210000000000151</t>
  </si>
  <si>
    <t xml:space="preserve">Дотация  на выравнивание бюджетной обеспеченности поселений за счет средств областного бюджета  </t>
  </si>
  <si>
    <t>Субвенции бюджетам субъектов Российской Федерации и муниципальных образований, в том числе:</t>
  </si>
  <si>
    <t>20230000000000151</t>
  </si>
  <si>
    <t>Субвенция  бюджетам поселений на осуществление  первичного воинского учета на территориях, где отсутствуют военные комиссариаты</t>
  </si>
  <si>
    <t>20235118100000151</t>
  </si>
  <si>
    <t>Иные межбюджетные трансферты</t>
  </si>
  <si>
    <t>20240000000000151</t>
  </si>
  <si>
    <t>Прочие межбюджетные трансферты, передаваемые бюджетам поселений</t>
  </si>
  <si>
    <t>20249999100000151</t>
  </si>
  <si>
    <t>Наименование муниципальной программы</t>
  </si>
  <si>
    <t>ИТОГО:</t>
  </si>
  <si>
    <t>Начальник финансового управления                                                                       Е.А. Малышева</t>
  </si>
  <si>
    <t>Резервные фонды</t>
  </si>
  <si>
    <t>00 0111 0000000000 000</t>
  </si>
  <si>
    <t>Муниципальная программа "Комплексное благоустройство территории Старожуковского муниципального образования Базарно-Карабулакского муниципального района"</t>
  </si>
  <si>
    <t>Муниципальная программа "Ремонт автомобильных дорог Старожуковского муниципального образования Базарно-Карабулаского муниципального района"</t>
  </si>
  <si>
    <t>Штрафы, санкции возмещение ущерба</t>
  </si>
  <si>
    <t xml:space="preserve">Прочие доходы от использования имущества </t>
  </si>
  <si>
    <t>11109000000000120</t>
  </si>
  <si>
    <t>-</t>
  </si>
  <si>
    <t>Субсидия бюджетам сельских поселений области на реализацию проектов развития муниципальных образований области, основанных на местных инициативах</t>
  </si>
  <si>
    <t>Безвозмездные поступления физ.лиц.</t>
  </si>
  <si>
    <t>Безвозмездные поступления юридических лиц</t>
  </si>
  <si>
    <t>20705030100073150</t>
  </si>
  <si>
    <t xml:space="preserve"> 20405099100073150</t>
  </si>
  <si>
    <t>Прочие неналоговые доходы</t>
  </si>
  <si>
    <t>20229999100073150</t>
  </si>
  <si>
    <t>Прочие поступления от использования имущества</t>
  </si>
  <si>
    <t>11109045100000120</t>
  </si>
  <si>
    <t>Культура и кинематография</t>
  </si>
  <si>
    <t>Муниципальная программа "Обеспечение первичных мер пожарной безопасности Старожуковского муниципального образования Базарно-Карабулакского муниципального района"</t>
  </si>
  <si>
    <t>% исполнения плана 2021 года</t>
  </si>
  <si>
    <t>% исполнения 2021 года к 2020 году</t>
  </si>
  <si>
    <t>% исполнения плана                       2021 года</t>
  </si>
  <si>
    <t>% исполнения плана 2021</t>
  </si>
  <si>
    <t>20216001100001151</t>
  </si>
  <si>
    <t>св. 2,5 раза</t>
  </si>
  <si>
    <t>св. 2,4 раза</t>
  </si>
  <si>
    <t>св. 2,0 раз</t>
  </si>
  <si>
    <t xml:space="preserve">Сведения об исполнении бюджета Старожуковского муниципального образования                                                                                                                                  Базарно-Карабулакского муниципального района 
на 1 июля 2021 года         
</t>
  </si>
  <si>
    <t>Исполнено на 1 июля 2020 г. (тыс.руб)</t>
  </si>
  <si>
    <t>Утвержденные бюджетные назначения на           1 июля 2021 г. (тыс.руб)</t>
  </si>
  <si>
    <t>Исполнено на 1 июля 2021 г. (тыс.руб)</t>
  </si>
  <si>
    <t xml:space="preserve">Сведения
о численности муниципальных служащих органов местного самоуправления и работников муниципальных учреждений, и фактических затратах на их денежное содержание по Старожуковскому муниципальному образованию Базарно-Карабулакского муниципального района
 на 1 июля 2021 года 
</t>
  </si>
  <si>
    <t>Исполнено на      1 июля 2020 г. (тыс.руб)</t>
  </si>
  <si>
    <t>Исполнено на      1 июля 2021 г. (тыс.руб)</t>
  </si>
  <si>
    <t xml:space="preserve">Сведения                                                                                                                                                                                                                                      об исполнении бюджета Старожуковского муниципального образования                                                                                                   Базарно-Карабулакского муниципального района                                                                                                                                                              по расходам в разрезе муниципальных программ
на 1 июля 2021 года     
</t>
  </si>
  <si>
    <t>Исполнено на        1 июля 2020 г. (тыс.руб)</t>
  </si>
  <si>
    <t>Исполнено на        1 июля 2021 г. (тыс.руб)</t>
  </si>
  <si>
    <t>св. 2,3 раза</t>
  </si>
  <si>
    <t>св. 8,8 раза</t>
  </si>
</sst>
</file>

<file path=xl/styles.xml><?xml version="1.0" encoding="utf-8"?>
<styleSheet xmlns="http://schemas.openxmlformats.org/spreadsheetml/2006/main">
  <numFmts count="2">
    <numFmt numFmtId="164" formatCode="_-* #,##0.0\ _₽_-;\-* #,##0.0\ _₽_-;_-* &quot;-&quot;?\ _₽_-;_-@_-"/>
    <numFmt numFmtId="165" formatCode="000"/>
  </numFmts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9" fillId="0" borderId="0"/>
    <xf numFmtId="0" fontId="9" fillId="0" borderId="0"/>
  </cellStyleXfs>
  <cellXfs count="63">
    <xf numFmtId="0" fontId="0" fillId="0" borderId="0" xfId="0"/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3" xfId="0" applyFont="1" applyFill="1" applyBorder="1" applyAlignment="1">
      <alignment vertical="top" wrapText="1"/>
    </xf>
    <xf numFmtId="165" fontId="8" fillId="0" borderId="4" xfId="2" applyNumberFormat="1" applyFont="1" applyFill="1" applyBorder="1" applyAlignment="1" applyProtection="1">
      <alignment wrapText="1"/>
      <protection hidden="1"/>
    </xf>
    <xf numFmtId="165" fontId="8" fillId="0" borderId="1" xfId="3" applyNumberFormat="1" applyFont="1" applyFill="1" applyBorder="1" applyAlignment="1" applyProtection="1">
      <alignment wrapText="1"/>
      <protection hidden="1"/>
    </xf>
    <xf numFmtId="164" fontId="2" fillId="0" borderId="1" xfId="0" applyNumberFormat="1" applyFont="1" applyBorder="1" applyAlignment="1">
      <alignment horizontal="right" vertical="center" wrapText="1"/>
    </xf>
    <xf numFmtId="37" fontId="1" fillId="0" borderId="1" xfId="0" applyNumberFormat="1" applyFont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8" fillId="0" borderId="1" xfId="1" applyFont="1" applyBorder="1" applyAlignment="1" applyProtection="1">
      <alignment horizontal="left" vertical="top" wrapText="1"/>
      <protection hidden="1"/>
    </xf>
    <xf numFmtId="49" fontId="8" fillId="0" borderId="1" xfId="1" applyNumberFormat="1" applyFont="1" applyBorder="1" applyAlignment="1" applyProtection="1">
      <alignment horizontal="right" vertical="center"/>
      <protection hidden="1"/>
    </xf>
    <xf numFmtId="164" fontId="2" fillId="0" borderId="3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top" wrapText="1"/>
    </xf>
    <xf numFmtId="37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top" wrapText="1"/>
    </xf>
    <xf numFmtId="164" fontId="5" fillId="0" borderId="0" xfId="0" applyNumberFormat="1" applyFont="1"/>
    <xf numFmtId="0" fontId="5" fillId="0" borderId="0" xfId="0" applyFont="1"/>
    <xf numFmtId="0" fontId="2" fillId="0" borderId="1" xfId="0" applyFont="1" applyBorder="1" applyAlignment="1">
      <alignment horizontal="center" vertical="top" wrapText="1"/>
    </xf>
    <xf numFmtId="165" fontId="8" fillId="0" borderId="1" xfId="1" applyNumberFormat="1" applyFont="1" applyFill="1" applyBorder="1" applyAlignment="1" applyProtection="1">
      <alignment wrapText="1"/>
      <protection hidden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="95" zoomScaleNormal="95" workbookViewId="0">
      <selection activeCell="G9" sqref="G9"/>
    </sheetView>
  </sheetViews>
  <sheetFormatPr defaultRowHeight="15"/>
  <cols>
    <col min="1" max="1" width="34.5703125" style="3" customWidth="1"/>
    <col min="2" max="2" width="22.140625" style="3" customWidth="1"/>
    <col min="3" max="3" width="11.7109375" style="3" customWidth="1"/>
    <col min="4" max="4" width="15" style="3" customWidth="1"/>
    <col min="5" max="5" width="12.140625" style="3" customWidth="1"/>
    <col min="6" max="6" width="11.140625" style="3" customWidth="1"/>
    <col min="7" max="7" width="12.7109375" style="3" customWidth="1"/>
    <col min="8" max="16384" width="9.140625" style="3"/>
  </cols>
  <sheetData>
    <row r="1" spans="1:8" ht="63" customHeight="1">
      <c r="A1" s="53" t="s">
        <v>98</v>
      </c>
      <c r="B1" s="54"/>
      <c r="C1" s="54"/>
      <c r="D1" s="54"/>
      <c r="E1" s="54"/>
      <c r="F1" s="54"/>
      <c r="G1" s="54"/>
    </row>
    <row r="2" spans="1:8">
      <c r="G2" s="4" t="s">
        <v>38</v>
      </c>
    </row>
    <row r="3" spans="1:8" ht="63.75" customHeight="1">
      <c r="A3" s="2" t="s">
        <v>0</v>
      </c>
      <c r="B3" s="2" t="s">
        <v>1</v>
      </c>
      <c r="C3" s="36" t="s">
        <v>99</v>
      </c>
      <c r="D3" s="36" t="s">
        <v>100</v>
      </c>
      <c r="E3" s="36" t="s">
        <v>101</v>
      </c>
      <c r="F3" s="2" t="s">
        <v>92</v>
      </c>
      <c r="G3" s="2" t="s">
        <v>91</v>
      </c>
    </row>
    <row r="4" spans="1:8" ht="15.75" customHeight="1">
      <c r="A4" s="31" t="s">
        <v>2</v>
      </c>
      <c r="B4" s="32"/>
      <c r="C4" s="39">
        <f>C6+C19</f>
        <v>1861.9</v>
      </c>
      <c r="D4" s="62">
        <f>D6+D19</f>
        <v>7113.4</v>
      </c>
      <c r="E4" s="62">
        <f>E6+E19</f>
        <v>3465</v>
      </c>
      <c r="F4" s="62">
        <f t="shared" ref="F4:F28" si="0">E4/D4*100</f>
        <v>48.710883684314119</v>
      </c>
      <c r="G4" s="62">
        <f t="shared" ref="G4:G28" si="1">E4/C4*100</f>
        <v>186.10022020516678</v>
      </c>
    </row>
    <row r="5" spans="1:8" ht="15" customHeight="1">
      <c r="A5" s="17" t="s">
        <v>3</v>
      </c>
      <c r="B5" s="22"/>
      <c r="C5" s="38"/>
      <c r="D5" s="61"/>
      <c r="E5" s="61"/>
      <c r="F5" s="62"/>
      <c r="G5" s="62"/>
    </row>
    <row r="6" spans="1:8" ht="17.25" customHeight="1">
      <c r="A6" s="11" t="s">
        <v>42</v>
      </c>
      <c r="B6" s="12">
        <v>1E+16</v>
      </c>
      <c r="C6" s="40">
        <v>959.4</v>
      </c>
      <c r="D6" s="61">
        <v>3901.4</v>
      </c>
      <c r="E6" s="61">
        <v>2366.5</v>
      </c>
      <c r="F6" s="61">
        <f t="shared" si="0"/>
        <v>60.657712615984003</v>
      </c>
      <c r="G6" s="61" t="s">
        <v>95</v>
      </c>
      <c r="H6" s="34"/>
    </row>
    <row r="7" spans="1:8" ht="21" customHeight="1">
      <c r="A7" s="11" t="s">
        <v>43</v>
      </c>
      <c r="B7" s="12">
        <v>1.01E+16</v>
      </c>
      <c r="C7" s="40">
        <v>340.3</v>
      </c>
      <c r="D7" s="56">
        <v>805</v>
      </c>
      <c r="E7" s="56">
        <v>372.9</v>
      </c>
      <c r="F7" s="61">
        <f t="shared" si="0"/>
        <v>46.322981366459629</v>
      </c>
      <c r="G7" s="61">
        <f t="shared" si="1"/>
        <v>109.5797825448134</v>
      </c>
    </row>
    <row r="8" spans="1:8" ht="20.25" customHeight="1">
      <c r="A8" s="11" t="s">
        <v>44</v>
      </c>
      <c r="B8" s="13" t="s">
        <v>45</v>
      </c>
      <c r="C8" s="40">
        <v>340.3</v>
      </c>
      <c r="D8" s="56">
        <v>805</v>
      </c>
      <c r="E8" s="56">
        <v>372.9</v>
      </c>
      <c r="F8" s="61">
        <f t="shared" si="0"/>
        <v>46.322981366459629</v>
      </c>
      <c r="G8" s="61">
        <f t="shared" si="1"/>
        <v>109.5797825448134</v>
      </c>
    </row>
    <row r="9" spans="1:8" ht="18" customHeight="1">
      <c r="A9" s="11" t="s">
        <v>46</v>
      </c>
      <c r="B9" s="12">
        <v>1.05E+16</v>
      </c>
      <c r="C9" s="40">
        <v>182.9</v>
      </c>
      <c r="D9" s="56">
        <v>1760.3</v>
      </c>
      <c r="E9" s="56">
        <v>1612.1</v>
      </c>
      <c r="F9" s="61">
        <f t="shared" si="0"/>
        <v>91.580980514684995</v>
      </c>
      <c r="G9" s="61" t="s">
        <v>109</v>
      </c>
      <c r="H9" s="34"/>
    </row>
    <row r="10" spans="1:8" ht="20.25" customHeight="1">
      <c r="A10" s="11" t="s">
        <v>47</v>
      </c>
      <c r="B10" s="13" t="s">
        <v>48</v>
      </c>
      <c r="C10" s="40">
        <v>182.9</v>
      </c>
      <c r="D10" s="56">
        <v>1760.3</v>
      </c>
      <c r="E10" s="56">
        <v>1612.1</v>
      </c>
      <c r="F10" s="61">
        <f t="shared" si="0"/>
        <v>91.580980514684995</v>
      </c>
      <c r="G10" s="61" t="s">
        <v>109</v>
      </c>
      <c r="H10" s="34"/>
    </row>
    <row r="11" spans="1:8" ht="20.25" customHeight="1">
      <c r="A11" s="11" t="s">
        <v>49</v>
      </c>
      <c r="B11" s="12">
        <v>1.06E+16</v>
      </c>
      <c r="C11" s="40">
        <v>427.7</v>
      </c>
      <c r="D11" s="56">
        <v>1323.7</v>
      </c>
      <c r="E11" s="56">
        <v>369.1</v>
      </c>
      <c r="F11" s="61">
        <f t="shared" si="0"/>
        <v>27.883961622724186</v>
      </c>
      <c r="G11" s="61">
        <f t="shared" si="1"/>
        <v>86.29880757540333</v>
      </c>
    </row>
    <row r="12" spans="1:8" ht="19.5" customHeight="1">
      <c r="A12" s="11" t="s">
        <v>50</v>
      </c>
      <c r="B12" s="13" t="s">
        <v>51</v>
      </c>
      <c r="C12" s="40">
        <v>12.3</v>
      </c>
      <c r="D12" s="56">
        <v>345</v>
      </c>
      <c r="E12" s="56">
        <v>6</v>
      </c>
      <c r="F12" s="61">
        <f t="shared" si="0"/>
        <v>1.7391304347826086</v>
      </c>
      <c r="G12" s="61">
        <f t="shared" si="1"/>
        <v>48.780487804878049</v>
      </c>
    </row>
    <row r="13" spans="1:8" ht="15" customHeight="1">
      <c r="A13" s="11" t="s">
        <v>52</v>
      </c>
      <c r="B13" s="13" t="s">
        <v>53</v>
      </c>
      <c r="C13" s="40">
        <v>415.4</v>
      </c>
      <c r="D13" s="56">
        <v>978.7</v>
      </c>
      <c r="E13" s="56">
        <v>363.1</v>
      </c>
      <c r="F13" s="61">
        <f t="shared" si="0"/>
        <v>37.100235005619702</v>
      </c>
      <c r="G13" s="61">
        <f t="shared" si="1"/>
        <v>87.409725565719796</v>
      </c>
    </row>
    <row r="14" spans="1:8" ht="15.75" customHeight="1">
      <c r="A14" s="11" t="s">
        <v>54</v>
      </c>
      <c r="B14" s="12">
        <v>1.08040000100001E+16</v>
      </c>
      <c r="C14" s="40">
        <v>0.2</v>
      </c>
      <c r="D14" s="56">
        <v>0.4</v>
      </c>
      <c r="E14" s="56">
        <v>0.4</v>
      </c>
      <c r="F14" s="61">
        <f t="shared" si="0"/>
        <v>100</v>
      </c>
      <c r="G14" s="61" t="s">
        <v>97</v>
      </c>
      <c r="H14" s="34"/>
    </row>
    <row r="15" spans="1:8" ht="27" customHeight="1">
      <c r="A15" s="11" t="s">
        <v>86</v>
      </c>
      <c r="B15" s="13" t="s">
        <v>87</v>
      </c>
      <c r="C15" s="42">
        <v>8</v>
      </c>
      <c r="D15" s="58">
        <v>12</v>
      </c>
      <c r="E15" s="58">
        <v>12</v>
      </c>
      <c r="F15" s="61">
        <f t="shared" si="0"/>
        <v>100</v>
      </c>
      <c r="G15" s="61">
        <f t="shared" si="1"/>
        <v>150</v>
      </c>
    </row>
    <row r="16" spans="1:8" ht="16.5" customHeight="1">
      <c r="A16" s="11" t="s">
        <v>75</v>
      </c>
      <c r="B16" s="12">
        <v>1.16E+16</v>
      </c>
      <c r="C16" s="41" t="s">
        <v>78</v>
      </c>
      <c r="D16" s="57" t="s">
        <v>78</v>
      </c>
      <c r="E16" s="57" t="s">
        <v>78</v>
      </c>
      <c r="F16" s="61">
        <v>0</v>
      </c>
      <c r="G16" s="61">
        <v>0</v>
      </c>
    </row>
    <row r="17" spans="1:8" ht="16.5" customHeight="1">
      <c r="A17" s="11" t="s">
        <v>84</v>
      </c>
      <c r="B17" s="12">
        <v>1.17E+16</v>
      </c>
      <c r="C17" s="41">
        <v>0.2</v>
      </c>
      <c r="D17" s="57">
        <v>0</v>
      </c>
      <c r="E17" s="57">
        <v>0</v>
      </c>
      <c r="F17" s="61">
        <v>0</v>
      </c>
      <c r="G17" s="61">
        <f t="shared" si="1"/>
        <v>0</v>
      </c>
    </row>
    <row r="18" spans="1:8" ht="25.5">
      <c r="A18" s="11" t="s">
        <v>76</v>
      </c>
      <c r="B18" s="13" t="s">
        <v>77</v>
      </c>
      <c r="C18" s="41">
        <v>0</v>
      </c>
      <c r="D18" s="61">
        <v>0</v>
      </c>
      <c r="E18" s="61">
        <v>0</v>
      </c>
      <c r="F18" s="61">
        <v>0</v>
      </c>
      <c r="G18" s="61">
        <v>0</v>
      </c>
    </row>
    <row r="19" spans="1:8" ht="39" customHeight="1">
      <c r="A19" s="11" t="s">
        <v>55</v>
      </c>
      <c r="B19" s="13" t="s">
        <v>56</v>
      </c>
      <c r="C19" s="42">
        <v>902.5</v>
      </c>
      <c r="D19" s="60">
        <v>3212</v>
      </c>
      <c r="E19" s="60">
        <v>1098.5</v>
      </c>
      <c r="F19" s="61">
        <f t="shared" si="0"/>
        <v>34.199875466998755</v>
      </c>
      <c r="G19" s="61">
        <f t="shared" si="1"/>
        <v>121.71745152354572</v>
      </c>
    </row>
    <row r="20" spans="1:8" ht="54" customHeight="1">
      <c r="A20" s="11" t="s">
        <v>57</v>
      </c>
      <c r="B20" s="13" t="s">
        <v>58</v>
      </c>
      <c r="C20" s="42">
        <v>0</v>
      </c>
      <c r="D20" s="61">
        <v>0</v>
      </c>
      <c r="E20" s="61">
        <v>0</v>
      </c>
      <c r="F20" s="61">
        <v>0</v>
      </c>
      <c r="G20" s="61">
        <v>0</v>
      </c>
    </row>
    <row r="21" spans="1:8" ht="42.75" customHeight="1">
      <c r="A21" s="11" t="s">
        <v>59</v>
      </c>
      <c r="B21" s="13" t="s">
        <v>94</v>
      </c>
      <c r="C21" s="42">
        <v>0</v>
      </c>
      <c r="D21" s="61">
        <v>0</v>
      </c>
      <c r="E21" s="61">
        <v>0</v>
      </c>
      <c r="F21" s="61">
        <v>0</v>
      </c>
      <c r="G21" s="61">
        <v>0</v>
      </c>
    </row>
    <row r="22" spans="1:8" ht="55.5" customHeight="1">
      <c r="A22" s="28" t="s">
        <v>79</v>
      </c>
      <c r="B22" s="29" t="s">
        <v>85</v>
      </c>
      <c r="C22" s="4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8" ht="43.5" customHeight="1">
      <c r="A23" s="11" t="s">
        <v>60</v>
      </c>
      <c r="B23" s="13" t="s">
        <v>61</v>
      </c>
      <c r="C23" s="41">
        <v>87.2</v>
      </c>
      <c r="D23" s="59">
        <v>234.2</v>
      </c>
      <c r="E23" s="59">
        <v>97.7</v>
      </c>
      <c r="F23" s="61">
        <f t="shared" si="0"/>
        <v>41.716481639624256</v>
      </c>
      <c r="G23" s="61">
        <f t="shared" si="1"/>
        <v>112.04128440366972</v>
      </c>
    </row>
    <row r="24" spans="1:8" ht="52.5" customHeight="1">
      <c r="A24" s="11" t="s">
        <v>62</v>
      </c>
      <c r="B24" s="13" t="s">
        <v>63</v>
      </c>
      <c r="C24" s="41">
        <v>87.2</v>
      </c>
      <c r="D24" s="61">
        <v>234.2</v>
      </c>
      <c r="E24" s="61">
        <v>97.7</v>
      </c>
      <c r="F24" s="61">
        <f t="shared" si="0"/>
        <v>41.716481639624256</v>
      </c>
      <c r="G24" s="61">
        <f t="shared" si="1"/>
        <v>112.04128440366972</v>
      </c>
    </row>
    <row r="25" spans="1:8" ht="17.25" customHeight="1">
      <c r="A25" s="11" t="s">
        <v>64</v>
      </c>
      <c r="B25" s="13" t="s">
        <v>65</v>
      </c>
      <c r="C25" s="41">
        <v>815.3</v>
      </c>
      <c r="D25" s="61">
        <v>2977.8</v>
      </c>
      <c r="E25" s="61">
        <v>1000.8</v>
      </c>
      <c r="F25" s="61">
        <f t="shared" si="0"/>
        <v>33.608704412653637</v>
      </c>
      <c r="G25" s="61">
        <f t="shared" si="1"/>
        <v>122.75236109407581</v>
      </c>
    </row>
    <row r="26" spans="1:8" ht="27.75" customHeight="1">
      <c r="A26" s="11" t="s">
        <v>66</v>
      </c>
      <c r="B26" s="13" t="s">
        <v>67</v>
      </c>
      <c r="C26" s="41">
        <v>815.3</v>
      </c>
      <c r="D26" s="61">
        <v>2977.8</v>
      </c>
      <c r="E26" s="61">
        <v>1000.8</v>
      </c>
      <c r="F26" s="61">
        <f t="shared" si="0"/>
        <v>33.608704412653637</v>
      </c>
      <c r="G26" s="61">
        <f t="shared" si="1"/>
        <v>122.75236109407581</v>
      </c>
    </row>
    <row r="27" spans="1:8" ht="16.5" customHeight="1">
      <c r="A27" s="28" t="s">
        <v>80</v>
      </c>
      <c r="B27" s="29" t="s">
        <v>82</v>
      </c>
      <c r="C27" s="38">
        <v>0</v>
      </c>
      <c r="D27" s="61">
        <v>0</v>
      </c>
      <c r="E27" s="61">
        <v>0</v>
      </c>
      <c r="F27" s="61">
        <v>0</v>
      </c>
      <c r="G27" s="61">
        <v>0</v>
      </c>
    </row>
    <row r="28" spans="1:8" ht="27.75" customHeight="1">
      <c r="A28" s="28" t="s">
        <v>81</v>
      </c>
      <c r="B28" s="13" t="s">
        <v>83</v>
      </c>
      <c r="C28" s="38">
        <v>0</v>
      </c>
      <c r="D28" s="61">
        <v>0</v>
      </c>
      <c r="E28" s="61">
        <v>0</v>
      </c>
      <c r="F28" s="61">
        <v>0</v>
      </c>
      <c r="G28" s="61">
        <v>0</v>
      </c>
    </row>
    <row r="29" spans="1:8">
      <c r="A29" s="18" t="s">
        <v>4</v>
      </c>
      <c r="B29" s="23"/>
      <c r="C29" s="30">
        <f>C31+C35+C37+C39+C41</f>
        <v>2643.1</v>
      </c>
      <c r="D29" s="30">
        <f>D31+D35+D37+D39+D41</f>
        <v>7348.2</v>
      </c>
      <c r="E29" s="30">
        <f>E31+E35+E37+E39+E41</f>
        <v>3302.1</v>
      </c>
      <c r="F29" s="30">
        <f t="shared" ref="F29:F42" si="2">E29/D29*100</f>
        <v>44.937535723034209</v>
      </c>
      <c r="G29" s="30">
        <f t="shared" ref="G29:G42" si="3">E29/C29*100</f>
        <v>124.9328440089289</v>
      </c>
      <c r="H29" s="34"/>
    </row>
    <row r="30" spans="1:8">
      <c r="A30" s="1" t="s">
        <v>3</v>
      </c>
      <c r="B30" s="24"/>
      <c r="C30" s="21"/>
      <c r="D30" s="39"/>
      <c r="E30" s="39"/>
      <c r="F30" s="30"/>
      <c r="G30" s="30"/>
      <c r="H30" s="34"/>
    </row>
    <row r="31" spans="1:8">
      <c r="A31" s="1" t="s">
        <v>5</v>
      </c>
      <c r="B31" s="25" t="s">
        <v>6</v>
      </c>
      <c r="C31" s="43">
        <v>1299.8</v>
      </c>
      <c r="D31" s="45">
        <f>D32+D33+D34</f>
        <v>2803.2999999999997</v>
      </c>
      <c r="E31" s="45">
        <f>E32+E33+E34</f>
        <v>1444.3</v>
      </c>
      <c r="F31" s="50">
        <f t="shared" si="2"/>
        <v>51.521421182178152</v>
      </c>
      <c r="G31" s="50">
        <f t="shared" si="3"/>
        <v>111.11709493768271</v>
      </c>
      <c r="H31" s="34"/>
    </row>
    <row r="32" spans="1:8" ht="51" customHeight="1">
      <c r="A32" s="1" t="s">
        <v>7</v>
      </c>
      <c r="B32" s="26" t="s">
        <v>8</v>
      </c>
      <c r="C32" s="43">
        <v>1296.8</v>
      </c>
      <c r="D32" s="49">
        <v>2791.6</v>
      </c>
      <c r="E32" s="45">
        <v>1444.3</v>
      </c>
      <c r="F32" s="50">
        <f t="shared" si="2"/>
        <v>51.737354921908583</v>
      </c>
      <c r="G32" s="50">
        <f t="shared" si="3"/>
        <v>111.37415175817398</v>
      </c>
      <c r="H32" s="34"/>
    </row>
    <row r="33" spans="1:8" ht="14.25" customHeight="1">
      <c r="A33" s="1" t="s">
        <v>71</v>
      </c>
      <c r="B33" s="26" t="s">
        <v>72</v>
      </c>
      <c r="C33" s="43">
        <v>0</v>
      </c>
      <c r="D33" s="49">
        <v>5</v>
      </c>
      <c r="E33" s="45">
        <v>0</v>
      </c>
      <c r="F33" s="50">
        <f t="shared" si="2"/>
        <v>0</v>
      </c>
      <c r="G33" s="50">
        <v>0</v>
      </c>
      <c r="H33" s="34"/>
    </row>
    <row r="34" spans="1:8" ht="24.75" customHeight="1">
      <c r="A34" s="1" t="s">
        <v>9</v>
      </c>
      <c r="B34" s="25" t="s">
        <v>10</v>
      </c>
      <c r="C34" s="43">
        <v>3</v>
      </c>
      <c r="D34" s="45">
        <v>6.7</v>
      </c>
      <c r="E34" s="45">
        <v>0</v>
      </c>
      <c r="F34" s="50">
        <f t="shared" si="2"/>
        <v>0</v>
      </c>
      <c r="G34" s="50">
        <f t="shared" si="3"/>
        <v>0</v>
      </c>
      <c r="H34" s="34"/>
    </row>
    <row r="35" spans="1:8">
      <c r="A35" s="1" t="s">
        <v>11</v>
      </c>
      <c r="B35" s="25" t="s">
        <v>12</v>
      </c>
      <c r="C35" s="43">
        <v>87.2</v>
      </c>
      <c r="D35" s="45">
        <f>D36</f>
        <v>234.2</v>
      </c>
      <c r="E35" s="45">
        <v>97.7</v>
      </c>
      <c r="F35" s="50">
        <f t="shared" si="2"/>
        <v>41.716481639624256</v>
      </c>
      <c r="G35" s="50">
        <f t="shared" si="3"/>
        <v>112.04128440366972</v>
      </c>
      <c r="H35" s="34"/>
    </row>
    <row r="36" spans="1:8" ht="25.5">
      <c r="A36" s="1" t="s">
        <v>13</v>
      </c>
      <c r="B36" s="25" t="s">
        <v>14</v>
      </c>
      <c r="C36" s="43">
        <v>87.2</v>
      </c>
      <c r="D36" s="45">
        <v>234.2</v>
      </c>
      <c r="E36" s="45">
        <v>97.7</v>
      </c>
      <c r="F36" s="50">
        <f t="shared" si="2"/>
        <v>41.716481639624256</v>
      </c>
      <c r="G36" s="50">
        <f t="shared" si="3"/>
        <v>112.04128440366972</v>
      </c>
      <c r="H36" s="34"/>
    </row>
    <row r="37" spans="1:8">
      <c r="A37" s="1" t="s">
        <v>15</v>
      </c>
      <c r="B37" s="25" t="s">
        <v>16</v>
      </c>
      <c r="C37" s="43">
        <v>117.6</v>
      </c>
      <c r="D37" s="45">
        <f>D38</f>
        <v>1442.8</v>
      </c>
      <c r="E37" s="45">
        <f>E38</f>
        <v>272</v>
      </c>
      <c r="F37" s="50">
        <f t="shared" si="2"/>
        <v>18.85223177155531</v>
      </c>
      <c r="G37" s="50" t="s">
        <v>108</v>
      </c>
      <c r="H37" s="34"/>
    </row>
    <row r="38" spans="1:8" ht="27.75" customHeight="1">
      <c r="A38" s="1" t="s">
        <v>17</v>
      </c>
      <c r="B38" s="25" t="s">
        <v>18</v>
      </c>
      <c r="C38" s="43">
        <v>117.6</v>
      </c>
      <c r="D38" s="45">
        <v>1442.8</v>
      </c>
      <c r="E38" s="45">
        <v>272</v>
      </c>
      <c r="F38" s="50">
        <f t="shared" si="2"/>
        <v>18.85223177155531</v>
      </c>
      <c r="G38" s="50" t="s">
        <v>108</v>
      </c>
      <c r="H38" s="34"/>
    </row>
    <row r="39" spans="1:8">
      <c r="A39" s="1" t="s">
        <v>19</v>
      </c>
      <c r="B39" s="25" t="s">
        <v>20</v>
      </c>
      <c r="C39" s="44">
        <v>109.3</v>
      </c>
      <c r="D39" s="45">
        <f>D40</f>
        <v>262.60000000000002</v>
      </c>
      <c r="E39" s="45">
        <f>E40</f>
        <v>259.5</v>
      </c>
      <c r="F39" s="50">
        <f t="shared" si="2"/>
        <v>98.81949733434881</v>
      </c>
      <c r="G39" s="50" t="s">
        <v>96</v>
      </c>
      <c r="H39" s="34"/>
    </row>
    <row r="40" spans="1:8">
      <c r="A40" s="1" t="s">
        <v>21</v>
      </c>
      <c r="B40" s="25" t="s">
        <v>22</v>
      </c>
      <c r="C40" s="44">
        <v>109.3</v>
      </c>
      <c r="D40" s="45">
        <v>262.60000000000002</v>
      </c>
      <c r="E40" s="45">
        <v>259.5</v>
      </c>
      <c r="F40" s="50">
        <f t="shared" si="2"/>
        <v>98.81949733434881</v>
      </c>
      <c r="G40" s="50" t="s">
        <v>96</v>
      </c>
      <c r="H40" s="34"/>
    </row>
    <row r="41" spans="1:8">
      <c r="A41" s="1" t="s">
        <v>88</v>
      </c>
      <c r="B41" s="25" t="s">
        <v>23</v>
      </c>
      <c r="C41" s="44">
        <v>1029.2</v>
      </c>
      <c r="D41" s="45">
        <f>D42</f>
        <v>2605.3000000000002</v>
      </c>
      <c r="E41" s="45">
        <f>E42</f>
        <v>1228.5999999999999</v>
      </c>
      <c r="F41" s="50">
        <f t="shared" si="2"/>
        <v>47.157716961578316</v>
      </c>
      <c r="G41" s="50">
        <f t="shared" si="3"/>
        <v>119.37427127866303</v>
      </c>
      <c r="H41" s="34"/>
    </row>
    <row r="42" spans="1:8">
      <c r="A42" s="1" t="s">
        <v>24</v>
      </c>
      <c r="B42" s="25" t="s">
        <v>25</v>
      </c>
      <c r="C42" s="44">
        <v>1029.2</v>
      </c>
      <c r="D42" s="45">
        <v>2605.3000000000002</v>
      </c>
      <c r="E42" s="45">
        <v>1228.5999999999999</v>
      </c>
      <c r="F42" s="50">
        <f t="shared" si="2"/>
        <v>47.157716961578316</v>
      </c>
      <c r="G42" s="50">
        <f t="shared" si="3"/>
        <v>119.37427127866303</v>
      </c>
      <c r="H42" s="34"/>
    </row>
    <row r="43" spans="1:8" ht="25.5">
      <c r="A43" s="6" t="s">
        <v>26</v>
      </c>
      <c r="B43" s="27"/>
      <c r="C43" s="38">
        <f>C4-C29</f>
        <v>-781.19999999999982</v>
      </c>
      <c r="D43" s="61">
        <f>D4-D29</f>
        <v>-234.80000000000018</v>
      </c>
      <c r="E43" s="61">
        <f>E4-E29</f>
        <v>162.90000000000009</v>
      </c>
      <c r="F43" s="61"/>
      <c r="G43" s="61"/>
    </row>
    <row r="44" spans="1:8">
      <c r="A44" s="5" t="s">
        <v>27</v>
      </c>
      <c r="B44" s="8"/>
      <c r="C44" s="39">
        <f t="shared" ref="C44" si="4">C46</f>
        <v>781.18000000000006</v>
      </c>
      <c r="D44" s="39">
        <f t="shared" ref="D44:E44" si="5">D46</f>
        <v>234.80000000000018</v>
      </c>
      <c r="E44" s="39">
        <f t="shared" si="5"/>
        <v>-162.90000000000009</v>
      </c>
      <c r="F44" s="14"/>
      <c r="G44" s="14"/>
    </row>
    <row r="45" spans="1:8">
      <c r="A45" s="1" t="s">
        <v>3</v>
      </c>
      <c r="B45" s="7"/>
      <c r="C45" s="38"/>
      <c r="D45" s="45"/>
      <c r="E45" s="45"/>
      <c r="F45" s="48"/>
      <c r="G45" s="48"/>
    </row>
    <row r="46" spans="1:8" ht="25.5">
      <c r="A46" s="1" t="s">
        <v>28</v>
      </c>
      <c r="B46" s="7" t="s">
        <v>29</v>
      </c>
      <c r="C46" s="38">
        <f t="shared" ref="C46" si="6">C47+C48</f>
        <v>781.18000000000006</v>
      </c>
      <c r="D46" s="45">
        <f t="shared" ref="D46:E46" si="7">D47+D48</f>
        <v>234.80000000000018</v>
      </c>
      <c r="E46" s="45">
        <f t="shared" si="7"/>
        <v>-162.90000000000009</v>
      </c>
      <c r="F46" s="48"/>
      <c r="G46" s="48"/>
    </row>
    <row r="47" spans="1:8" ht="25.5">
      <c r="A47" s="1" t="s">
        <v>30</v>
      </c>
      <c r="B47" s="7" t="s">
        <v>31</v>
      </c>
      <c r="C47" s="45">
        <v>-1874.32</v>
      </c>
      <c r="D47" s="45">
        <v>-7113.4</v>
      </c>
      <c r="E47" s="45">
        <v>-3468.3</v>
      </c>
      <c r="F47" s="48"/>
      <c r="G47" s="48"/>
    </row>
    <row r="48" spans="1:8" ht="29.25" customHeight="1">
      <c r="A48" s="1" t="s">
        <v>32</v>
      </c>
      <c r="B48" s="7" t="s">
        <v>33</v>
      </c>
      <c r="C48" s="45">
        <v>2655.5</v>
      </c>
      <c r="D48" s="45">
        <v>7348.2</v>
      </c>
      <c r="E48" s="45">
        <v>3305.4</v>
      </c>
      <c r="F48" s="48"/>
      <c r="G48" s="48"/>
    </row>
    <row r="52" spans="1:7">
      <c r="A52" s="52" t="s">
        <v>40</v>
      </c>
      <c r="B52" s="52"/>
      <c r="C52" s="52"/>
      <c r="D52" s="52"/>
      <c r="E52" s="52"/>
      <c r="F52" s="52"/>
      <c r="G52" s="52"/>
    </row>
  </sheetData>
  <mergeCells count="2">
    <mergeCell ref="A52:G52"/>
    <mergeCell ref="A1:G1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"/>
  <sheetViews>
    <sheetView workbookViewId="0">
      <selection activeCell="E6" sqref="E6"/>
    </sheetView>
  </sheetViews>
  <sheetFormatPr defaultRowHeight="15"/>
  <cols>
    <col min="1" max="1" width="36" style="3" customWidth="1"/>
    <col min="2" max="2" width="15.7109375" style="3" customWidth="1"/>
    <col min="3" max="3" width="10.42578125" style="3" customWidth="1"/>
    <col min="4" max="4" width="14.140625" style="3" customWidth="1"/>
    <col min="5" max="5" width="14.42578125" style="3" customWidth="1"/>
    <col min="6" max="6" width="11.7109375" style="3" customWidth="1"/>
    <col min="7" max="7" width="12.28515625" style="3" customWidth="1"/>
    <col min="8" max="16384" width="9.140625" style="3"/>
  </cols>
  <sheetData>
    <row r="2" spans="1:7" ht="96" customHeight="1">
      <c r="A2" s="55" t="s">
        <v>102</v>
      </c>
      <c r="B2" s="52"/>
      <c r="C2" s="52"/>
      <c r="D2" s="52"/>
      <c r="E2" s="52"/>
      <c r="F2" s="52"/>
      <c r="G2" s="52"/>
    </row>
    <row r="3" spans="1:7">
      <c r="G3" s="4" t="s">
        <v>41</v>
      </c>
    </row>
    <row r="4" spans="1:7" ht="66.75" customHeight="1">
      <c r="A4" s="9" t="s">
        <v>34</v>
      </c>
      <c r="B4" s="9" t="s">
        <v>35</v>
      </c>
      <c r="C4" s="46" t="s">
        <v>103</v>
      </c>
      <c r="D4" s="46" t="s">
        <v>100</v>
      </c>
      <c r="E4" s="46" t="s">
        <v>104</v>
      </c>
      <c r="F4" s="9" t="s">
        <v>93</v>
      </c>
      <c r="G4" s="9" t="s">
        <v>91</v>
      </c>
    </row>
    <row r="5" spans="1:7" ht="25.5" customHeight="1">
      <c r="A5" s="16" t="s">
        <v>36</v>
      </c>
      <c r="B5" s="51">
        <v>6</v>
      </c>
      <c r="C5" s="47">
        <v>735.2</v>
      </c>
      <c r="D5" s="48">
        <v>1501.9</v>
      </c>
      <c r="E5" s="48">
        <v>781.7</v>
      </c>
      <c r="F5" s="48">
        <f>E5/D5*100</f>
        <v>52.04740661828351</v>
      </c>
      <c r="G5" s="48">
        <f>E5/C5*100</f>
        <v>106.32480957562569</v>
      </c>
    </row>
    <row r="6" spans="1:7" ht="24.75" customHeight="1">
      <c r="A6" s="10" t="s">
        <v>37</v>
      </c>
      <c r="B6" s="51">
        <v>4.8</v>
      </c>
      <c r="C6" s="48">
        <v>695.9</v>
      </c>
      <c r="D6" s="48">
        <v>1782.7</v>
      </c>
      <c r="E6" s="48">
        <v>770.6</v>
      </c>
      <c r="F6" s="48">
        <f>E6/D6*100</f>
        <v>43.22656644415774</v>
      </c>
      <c r="G6" s="48">
        <f>E6/C6*100</f>
        <v>110.73430090530249</v>
      </c>
    </row>
    <row r="10" spans="1:7">
      <c r="A10" s="52" t="s">
        <v>39</v>
      </c>
      <c r="B10" s="52"/>
      <c r="C10" s="52"/>
      <c r="D10" s="52"/>
      <c r="E10" s="52"/>
      <c r="F10" s="52"/>
      <c r="G10" s="52"/>
    </row>
  </sheetData>
  <mergeCells count="2">
    <mergeCell ref="A2:G2"/>
    <mergeCell ref="A10:G10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2"/>
  <sheetViews>
    <sheetView workbookViewId="0">
      <selection activeCell="E8" sqref="E8"/>
    </sheetView>
  </sheetViews>
  <sheetFormatPr defaultRowHeight="15"/>
  <cols>
    <col min="1" max="1" width="36.7109375" style="3" customWidth="1"/>
    <col min="2" max="2" width="16.85546875" style="3" customWidth="1"/>
    <col min="3" max="3" width="17.42578125" style="3" customWidth="1"/>
    <col min="4" max="4" width="14.5703125" style="3" customWidth="1"/>
    <col min="5" max="5" width="14.28515625" style="3" customWidth="1"/>
    <col min="6" max="6" width="18" style="3" customWidth="1"/>
    <col min="7" max="16384" width="9.140625" style="3"/>
  </cols>
  <sheetData>
    <row r="2" spans="1:7" ht="96" customHeight="1">
      <c r="A2" s="55" t="s">
        <v>105</v>
      </c>
      <c r="B2" s="52"/>
      <c r="C2" s="52"/>
      <c r="D2" s="52"/>
      <c r="E2" s="52"/>
      <c r="F2" s="52"/>
    </row>
    <row r="3" spans="1:7">
      <c r="F3" s="4"/>
    </row>
    <row r="4" spans="1:7" ht="66.75" customHeight="1">
      <c r="A4" s="2" t="s">
        <v>68</v>
      </c>
      <c r="B4" s="46" t="s">
        <v>106</v>
      </c>
      <c r="C4" s="46" t="s">
        <v>100</v>
      </c>
      <c r="D4" s="46" t="s">
        <v>107</v>
      </c>
      <c r="E4" s="33" t="s">
        <v>90</v>
      </c>
      <c r="F4" s="33" t="s">
        <v>91</v>
      </c>
    </row>
    <row r="5" spans="1:7" s="35" customFormat="1" ht="66.75" customHeight="1">
      <c r="A5" s="37" t="s">
        <v>89</v>
      </c>
      <c r="B5" s="48">
        <v>0</v>
      </c>
      <c r="C5" s="48">
        <v>2</v>
      </c>
      <c r="D5" s="48">
        <v>0</v>
      </c>
      <c r="E5" s="48">
        <f t="shared" ref="E5:E8" si="0">D5/C5*100</f>
        <v>0</v>
      </c>
      <c r="F5" s="45">
        <v>0</v>
      </c>
    </row>
    <row r="6" spans="1:7" ht="65.25" customHeight="1">
      <c r="A6" s="20" t="s">
        <v>73</v>
      </c>
      <c r="B6" s="48">
        <v>109.3</v>
      </c>
      <c r="C6" s="48">
        <v>262.60000000000002</v>
      </c>
      <c r="D6" s="48">
        <v>259.5</v>
      </c>
      <c r="E6" s="48">
        <f t="shared" si="0"/>
        <v>98.81949733434881</v>
      </c>
      <c r="F6" s="45" t="s">
        <v>96</v>
      </c>
      <c r="G6" s="34"/>
    </row>
    <row r="7" spans="1:7" ht="52.5" customHeight="1">
      <c r="A7" s="19" t="s">
        <v>74</v>
      </c>
      <c r="B7" s="48">
        <v>117.6</v>
      </c>
      <c r="C7" s="48">
        <v>1442.8</v>
      </c>
      <c r="D7" s="48">
        <v>272</v>
      </c>
      <c r="E7" s="48">
        <f t="shared" si="0"/>
        <v>18.85223177155531</v>
      </c>
      <c r="F7" s="45" t="s">
        <v>108</v>
      </c>
    </row>
    <row r="8" spans="1:7">
      <c r="A8" s="15" t="s">
        <v>69</v>
      </c>
      <c r="B8" s="14">
        <f t="shared" ref="B8" si="1">B6+B7+B5</f>
        <v>226.89999999999998</v>
      </c>
      <c r="C8" s="14">
        <f t="shared" ref="C8:D8" si="2">C6+C7+C5</f>
        <v>1707.4</v>
      </c>
      <c r="D8" s="14">
        <f t="shared" si="2"/>
        <v>531.5</v>
      </c>
      <c r="E8" s="14">
        <f t="shared" si="0"/>
        <v>31.129202295888486</v>
      </c>
      <c r="F8" s="39" t="s">
        <v>108</v>
      </c>
    </row>
    <row r="12" spans="1:7">
      <c r="A12" s="52" t="s">
        <v>70</v>
      </c>
      <c r="B12" s="52"/>
      <c r="C12" s="52"/>
      <c r="D12" s="52"/>
      <c r="E12" s="52"/>
      <c r="F12" s="52"/>
    </row>
  </sheetData>
  <mergeCells count="2">
    <mergeCell ref="A2:F2"/>
    <mergeCell ref="A12:F1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1</vt:lpstr>
      <vt:lpstr>таблица 2</vt:lpstr>
      <vt:lpstr>таблица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radaeva</dc:creator>
  <cp:lastModifiedBy>radaeva</cp:lastModifiedBy>
  <cp:lastPrinted>2020-04-30T05:52:08Z</cp:lastPrinted>
  <dcterms:created xsi:type="dcterms:W3CDTF">2017-04-17T10:25:39Z</dcterms:created>
  <dcterms:modified xsi:type="dcterms:W3CDTF">2021-07-20T07:44:21Z</dcterms:modified>
</cp:coreProperties>
</file>