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405" yWindow="15" windowWidth="13305" windowHeight="1176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1'!#REF!</definedName>
  </definedNames>
  <calcPr calcId="125725"/>
</workbook>
</file>

<file path=xl/calcChain.xml><?xml version="1.0" encoding="utf-8"?>
<calcChain xmlns="http://schemas.openxmlformats.org/spreadsheetml/2006/main">
  <c r="F5" i="3"/>
  <c r="G6" i="1"/>
  <c r="G7"/>
  <c r="G8"/>
  <c r="G11"/>
  <c r="G12"/>
  <c r="G13"/>
  <c r="G15"/>
  <c r="G17"/>
  <c r="G20"/>
  <c r="G21"/>
  <c r="G22"/>
  <c r="G23"/>
  <c r="G29"/>
  <c r="G31"/>
  <c r="G33"/>
  <c r="G35"/>
  <c r="G39"/>
  <c r="F6"/>
  <c r="F7"/>
  <c r="F8"/>
  <c r="F9"/>
  <c r="F10"/>
  <c r="F11"/>
  <c r="F12"/>
  <c r="F13"/>
  <c r="F14"/>
  <c r="F15"/>
  <c r="F17"/>
  <c r="F20"/>
  <c r="F21"/>
  <c r="F22"/>
  <c r="F23"/>
  <c r="F29"/>
  <c r="F31"/>
  <c r="F33"/>
  <c r="F35"/>
  <c r="F37"/>
  <c r="F39"/>
  <c r="F7" i="3"/>
  <c r="E5"/>
  <c r="E32" i="1"/>
  <c r="G32" s="1"/>
  <c r="D36"/>
  <c r="E34"/>
  <c r="G34" s="1"/>
  <c r="E4"/>
  <c r="D4"/>
  <c r="F6" i="2" l="1"/>
  <c r="G6"/>
  <c r="D34" i="1"/>
  <c r="F34" s="1"/>
  <c r="E38"/>
  <c r="D38"/>
  <c r="E36"/>
  <c r="D32"/>
  <c r="F32" s="1"/>
  <c r="E28"/>
  <c r="D28"/>
  <c r="C43"/>
  <c r="C41" s="1"/>
  <c r="C26"/>
  <c r="C4"/>
  <c r="G4" s="1"/>
  <c r="B8" i="3"/>
  <c r="C8"/>
  <c r="D8"/>
  <c r="E6"/>
  <c r="F8" l="1"/>
  <c r="D26" i="1"/>
  <c r="F36"/>
  <c r="G28"/>
  <c r="F28"/>
  <c r="G38"/>
  <c r="F38"/>
  <c r="C40"/>
  <c r="E26"/>
  <c r="G5" i="2"/>
  <c r="G26" i="1" l="1"/>
  <c r="F26"/>
  <c r="E7" i="3"/>
  <c r="E43" i="1"/>
  <c r="F4" l="1"/>
  <c r="E8" i="3"/>
  <c r="E40" i="1" l="1"/>
  <c r="D40" l="1"/>
  <c r="D43"/>
  <c r="D41" s="1"/>
  <c r="E41"/>
  <c r="F5" i="2" l="1"/>
</calcChain>
</file>

<file path=xl/sharedStrings.xml><?xml version="1.0" encoding="utf-8"?>
<sst xmlns="http://schemas.openxmlformats.org/spreadsheetml/2006/main" count="112" uniqueCount="103">
  <si>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</si>
  <si>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</si>
  <si>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</si>
  <si>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</si>
  <si>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</si>
  <si>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</si>
  <si>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</si>
  <si>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</si>
  <si>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</si>
  <si>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</si>
  <si>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</si>
  <si>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</si>
  <si>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</si>
  <si>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</si>
  <si>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</si>
  <si>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</si>
  <si>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</si>
  <si>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</si>
  <si>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</si>
  <si>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</si>
  <si>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</si>
  <si>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</si>
  <si>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</si>
  <si>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</si>
  <si>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</si>
  <si>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</si>
  <si>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</si>
  <si>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</si>
  <si>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</si>
  <si>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</si>
  <si>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</si>
  <si>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</si>
  <si>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</si>
  <si>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</si>
  <si>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</si>
  <si>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</si>
  <si>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</si>
  <si>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</si>
  <si>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</si>
  <si>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</si>
  <si>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Начальник финансового управления                                                                                                Е.А. Малышева</t>
  </si>
  <si>
    <t>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</si>
  <si>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</si>
  <si>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</si>
  <si>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</si>
  <si>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</si>
  <si>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</si>
  <si>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</si>
  <si>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</si>
  <si>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</si>
  <si>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</si>
  <si>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</si>
  <si>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</si>
  <si>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</si>
  <si>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</si>
  <si>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</si>
  <si>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</si>
  <si>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</si>
  <si>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</si>
  <si>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</si>
  <si>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</si>
  <si>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</si>
  <si>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</si>
  <si>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</si>
  <si>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</si>
  <si>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</si>
  <si>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</si>
  <si>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</si>
  <si>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</si>
  <si>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</si>
  <si>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</si>
  <si>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</si>
  <si>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</si>
  <si>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Старожуковского муниципального образования Базарно-Карабулакского муниципального района"</t>
  </si>
  <si>
    <t>Муниципальная программа "Ремонт автомобильных дорог Старожуковского муниципального образования Базарно-Карабулаского муниципального района"</t>
  </si>
  <si>
    <t>Безвозмездные поступления физ.лиц.</t>
  </si>
  <si>
    <t>Безвозмездные поступления юридических лиц</t>
  </si>
  <si>
    <t>20705030100073150</t>
  </si>
  <si>
    <t xml:space="preserve"> 20405099100073150</t>
  </si>
  <si>
    <t>Прочие неналоговые доходы</t>
  </si>
  <si>
    <t>Прочие поступления от использования имущества</t>
  </si>
  <si>
    <t>11109045100000120</t>
  </si>
  <si>
    <t>Культура и кинематография</t>
  </si>
  <si>
    <t>Муниципальная программа "Обеспечение первичных мер пожарной безопасности Старожуковского муниципального образования Базарно-Карабулакского муниципального района"</t>
  </si>
  <si>
    <t>% исполнения плана 2021 года</t>
  </si>
  <si>
    <t>% исполнения 2021 года к 2020 году</t>
  </si>
  <si>
    <t>% исполнения плана                       2021 года</t>
  </si>
  <si>
    <t>% исполнения плана 2021</t>
  </si>
  <si>
    <t>20216001100001151</t>
  </si>
  <si>
    <t xml:space="preserve">Сведения об исполнении бюджета Старожуковского муниципального образования                                                                                                                                  Базарно-Карабулакского муниципального района 
на 1 января 2022 года         
</t>
  </si>
  <si>
    <t>Исполнено на 1 января 2021 г. (тыс.руб)</t>
  </si>
  <si>
    <t>Утвержденные бюджетные назначения на           1 января 2022 г. (тыс.руб)</t>
  </si>
  <si>
    <t>Исполнено на 1 января 2022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</si>
  <si>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Старожуковскому муниципальному образованию Базарно-Карабулакского муниципального района
 на 1 января 2022 года 
</t>
  </si>
  <si>
    <t>Исполнено на      1 января 2021 г. (тыс.руб)</t>
  </si>
  <si>
    <t>Исполнено на      1 января 2022 г. (тыс.руб)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</si>
  <si>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Старожуковского муниципального образования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по расходам в разрезе муниципальных программ
на 1 января 2022 года     
</t>
  </si>
  <si>
    <t>Исполнено на        1 января 2022 г. (тыс.руб)</t>
  </si>
  <si>
    <t>Исполнено на               1 января 2021 г. (тыс.руб)</t>
  </si>
  <si>
    <t>св. 8,4 раза</t>
  </si>
  <si>
    <t>св. 4 раз</t>
  </si>
  <si>
    <t>св. 10 раз</t>
  </si>
  <si>
    <t>св. 2,5 раза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</si>
</sst>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00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5" fontId="8" fillId="0" borderId="4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37" fontId="1" fillId="0" borderId="1" xfId="0" applyNumberFormat="1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8" fillId="0" borderId="1" xfId="1" applyFont="1" applyBorder="1" applyAlignment="1" applyProtection="1">
      <alignment horizontal="left" vertical="top" wrapText="1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>
      <alignment horizontal="left" vertical="top" wrapText="1"/>
    </xf>
    <xf numFmtId="37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0" xfId="0" applyNumberFormat="1" applyFont="1"/>
    <xf numFmtId="0" fontId="5" fillId="0" borderId="0" xfId="0" applyFont="1"/>
    <xf numFmtId="165" fontId="8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opLeftCell="A4" zoomScale="95" zoomScaleNormal="95" workbookViewId="0">
      <selection activeCell="G11" sqref="G11"/>
    </sheetView>
  </sheetViews>
  <sheetFormatPr defaultRowHeight="15"/>
  <cols>
    <col min="1" max="1" width="34.5703125" style="3" customWidth="1"/>
    <col min="2" max="2" width="22.140625" style="3" customWidth="1"/>
    <col min="3" max="3" width="11.7109375" style="3" customWidth="1"/>
    <col min="4" max="4" width="15" style="3" customWidth="1"/>
    <col min="5" max="5" width="12.140625" style="3" customWidth="1"/>
    <col min="6" max="6" width="11.140625" style="3" customWidth="1"/>
    <col min="7" max="7" width="12.7109375" style="3" customWidth="1"/>
    <col min="8" max="16384" width="9.140625" style="3"/>
  </cols>
  <sheetData>
    <row r="1" spans="1:8" ht="63" customHeight="1">
      <c r="A1" s="50" t="s">
        <v>89</v>
      </c>
      <c r="B1" s="51"/>
      <c r="C1" s="51"/>
      <c r="D1" s="51"/>
      <c r="E1" s="51"/>
      <c r="F1" s="51"/>
      <c r="G1" s="51"/>
    </row>
    <row r="2" spans="1:8">
      <c r="G2" s="4" t="s">
        <v>38</v>
      </c>
    </row>
    <row r="3" spans="1:8" ht="63.75" customHeight="1">
      <c r="A3" s="2" t="s">
        <v>0</v>
      </c>
      <c r="B3" s="2" t="s">
        <v>1</v>
      </c>
      <c r="C3" s="34" t="s">
        <v>90</v>
      </c>
      <c r="D3" s="34" t="s">
        <v>91</v>
      </c>
      <c r="E3" s="34" t="s">
        <v>92</v>
      </c>
      <c r="F3" s="2" t="s">
        <v>86</v>
      </c>
      <c r="G3" s="2" t="s">
        <v>85</v>
      </c>
    </row>
    <row r="4" spans="1:8" ht="15.75" customHeight="1">
      <c r="A4" s="28" t="s">
        <v>2</v>
      </c>
      <c r="B4" s="29"/>
      <c r="C4" s="36">
        <f>C6+C17</f>
        <v>6759.1</v>
      </c>
      <c r="D4" s="41">
        <f>D6+D17</f>
        <v>7853.1</v>
      </c>
      <c r="E4" s="41">
        <f>E6+E17</f>
        <v>7634.1</v>
      </c>
      <c r="F4" s="41">
        <f t="shared" ref="F4:F39" si="0">E4/D4*100</f>
        <v>97.211292355884936</v>
      </c>
      <c r="G4" s="41">
        <f t="shared" ref="G4:G39" si="1">E4/C4*100</f>
        <v>112.94551049695964</v>
      </c>
    </row>
    <row r="5" spans="1:8" ht="15" customHeight="1">
      <c r="A5" s="16" t="s">
        <v>3</v>
      </c>
      <c r="B5" s="20"/>
      <c r="C5" s="35"/>
      <c r="D5" s="40"/>
      <c r="E5" s="40"/>
      <c r="F5" s="41"/>
      <c r="G5" s="41"/>
    </row>
    <row r="6" spans="1:8" ht="17.25" customHeight="1">
      <c r="A6" s="11" t="s">
        <v>42</v>
      </c>
      <c r="B6" s="12">
        <v>1E+16</v>
      </c>
      <c r="C6" s="35">
        <v>3229.7</v>
      </c>
      <c r="D6" s="40">
        <v>4441.1000000000004</v>
      </c>
      <c r="E6" s="40">
        <v>4531.7</v>
      </c>
      <c r="F6" s="40">
        <f t="shared" si="0"/>
        <v>102.04003512643263</v>
      </c>
      <c r="G6" s="40">
        <f t="shared" si="1"/>
        <v>140.31334179645171</v>
      </c>
      <c r="H6" s="31"/>
    </row>
    <row r="7" spans="1:8" ht="21" customHeight="1">
      <c r="A7" s="11" t="s">
        <v>43</v>
      </c>
      <c r="B7" s="12">
        <v>1.01E+16</v>
      </c>
      <c r="C7" s="35">
        <v>749.1</v>
      </c>
      <c r="D7" s="40">
        <v>805</v>
      </c>
      <c r="E7" s="40">
        <v>779.1</v>
      </c>
      <c r="F7" s="40">
        <f t="shared" si="0"/>
        <v>96.782608695652172</v>
      </c>
      <c r="G7" s="40">
        <f t="shared" si="1"/>
        <v>104.0048057669203</v>
      </c>
      <c r="H7" s="31"/>
    </row>
    <row r="8" spans="1:8" ht="20.25" customHeight="1">
      <c r="A8" s="11" t="s">
        <v>44</v>
      </c>
      <c r="B8" s="13" t="s">
        <v>45</v>
      </c>
      <c r="C8" s="35">
        <v>749.1</v>
      </c>
      <c r="D8" s="40">
        <v>805</v>
      </c>
      <c r="E8" s="40">
        <v>779.1</v>
      </c>
      <c r="F8" s="40">
        <f t="shared" si="0"/>
        <v>96.782608695652172</v>
      </c>
      <c r="G8" s="40">
        <f t="shared" si="1"/>
        <v>104.0048057669203</v>
      </c>
      <c r="H8" s="31"/>
    </row>
    <row r="9" spans="1:8" ht="18" customHeight="1">
      <c r="A9" s="11" t="s">
        <v>46</v>
      </c>
      <c r="B9" s="12">
        <v>1.05E+16</v>
      </c>
      <c r="C9" s="35">
        <v>193.6</v>
      </c>
      <c r="D9" s="40">
        <v>1760.3</v>
      </c>
      <c r="E9" s="40">
        <v>1621.1</v>
      </c>
      <c r="F9" s="40">
        <f t="shared" si="0"/>
        <v>92.092257001647454</v>
      </c>
      <c r="G9" s="40" t="s">
        <v>99</v>
      </c>
      <c r="H9" s="31"/>
    </row>
    <row r="10" spans="1:8" ht="20.25" customHeight="1">
      <c r="A10" s="11" t="s">
        <v>47</v>
      </c>
      <c r="B10" s="13" t="s">
        <v>48</v>
      </c>
      <c r="C10" s="35">
        <v>193.6</v>
      </c>
      <c r="D10" s="40">
        <v>1760.3</v>
      </c>
      <c r="E10" s="40">
        <v>1621.1</v>
      </c>
      <c r="F10" s="40">
        <f t="shared" si="0"/>
        <v>92.092257001647454</v>
      </c>
      <c r="G10" s="40" t="s">
        <v>99</v>
      </c>
      <c r="H10" s="31"/>
    </row>
    <row r="11" spans="1:8" ht="20.25" customHeight="1">
      <c r="A11" s="11" t="s">
        <v>49</v>
      </c>
      <c r="B11" s="12">
        <v>1.06E+16</v>
      </c>
      <c r="C11" s="35">
        <v>2273.9</v>
      </c>
      <c r="D11" s="40">
        <v>1863.2</v>
      </c>
      <c r="E11" s="40">
        <v>2114.6999999999998</v>
      </c>
      <c r="F11" s="40">
        <f t="shared" si="0"/>
        <v>113.4982825246887</v>
      </c>
      <c r="G11" s="40">
        <f t="shared" si="1"/>
        <v>92.998812612691836</v>
      </c>
      <c r="H11" s="31"/>
    </row>
    <row r="12" spans="1:8" ht="19.5" customHeight="1">
      <c r="A12" s="11" t="s">
        <v>50</v>
      </c>
      <c r="B12" s="13" t="s">
        <v>51</v>
      </c>
      <c r="C12" s="35">
        <v>179.6</v>
      </c>
      <c r="D12" s="40">
        <v>345</v>
      </c>
      <c r="E12" s="40">
        <v>174.7</v>
      </c>
      <c r="F12" s="40">
        <f t="shared" si="0"/>
        <v>50.637681159420289</v>
      </c>
      <c r="G12" s="40">
        <f t="shared" si="1"/>
        <v>97.271714922048986</v>
      </c>
      <c r="H12" s="31"/>
    </row>
    <row r="13" spans="1:8" ht="15" customHeight="1">
      <c r="A13" s="11" t="s">
        <v>52</v>
      </c>
      <c r="B13" s="13" t="s">
        <v>53</v>
      </c>
      <c r="C13" s="35">
        <v>2094.4</v>
      </c>
      <c r="D13" s="40">
        <v>1518.2</v>
      </c>
      <c r="E13" s="40">
        <v>1939.9</v>
      </c>
      <c r="F13" s="40">
        <f t="shared" si="0"/>
        <v>127.77631405611909</v>
      </c>
      <c r="G13" s="40">
        <f t="shared" si="1"/>
        <v>92.623185637891524</v>
      </c>
      <c r="H13" s="31"/>
    </row>
    <row r="14" spans="1:8" ht="15.75" customHeight="1">
      <c r="A14" s="11" t="s">
        <v>54</v>
      </c>
      <c r="B14" s="12">
        <v>1.08040000100001E+16</v>
      </c>
      <c r="C14" s="35">
        <v>0.2</v>
      </c>
      <c r="D14" s="40">
        <v>0.6</v>
      </c>
      <c r="E14" s="40">
        <v>0.8</v>
      </c>
      <c r="F14" s="40">
        <f t="shared" si="0"/>
        <v>133.33333333333334</v>
      </c>
      <c r="G14" s="40" t="s">
        <v>100</v>
      </c>
      <c r="H14" s="31"/>
    </row>
    <row r="15" spans="1:8" ht="31.5" customHeight="1">
      <c r="A15" s="11" t="s">
        <v>80</v>
      </c>
      <c r="B15" s="13" t="s">
        <v>81</v>
      </c>
      <c r="C15" s="35">
        <v>12.6</v>
      </c>
      <c r="D15" s="40">
        <v>12</v>
      </c>
      <c r="E15" s="40">
        <v>14</v>
      </c>
      <c r="F15" s="40">
        <f t="shared" si="0"/>
        <v>116.66666666666667</v>
      </c>
      <c r="G15" s="40">
        <f t="shared" si="1"/>
        <v>111.11111111111111</v>
      </c>
      <c r="H15" s="31"/>
    </row>
    <row r="16" spans="1:8" ht="16.5" customHeight="1">
      <c r="A16" s="11" t="s">
        <v>79</v>
      </c>
      <c r="B16" s="12">
        <v>1.17E+16</v>
      </c>
      <c r="C16" s="35">
        <v>0.2</v>
      </c>
      <c r="D16" s="40">
        <v>0</v>
      </c>
      <c r="E16" s="40">
        <v>2</v>
      </c>
      <c r="F16" s="40">
        <v>0</v>
      </c>
      <c r="G16" s="40" t="s">
        <v>101</v>
      </c>
      <c r="H16" s="31"/>
    </row>
    <row r="17" spans="1:8" ht="42.75" customHeight="1">
      <c r="A17" s="11" t="s">
        <v>55</v>
      </c>
      <c r="B17" s="13" t="s">
        <v>56</v>
      </c>
      <c r="C17" s="35">
        <v>3529.4</v>
      </c>
      <c r="D17" s="40">
        <v>3412</v>
      </c>
      <c r="E17" s="40">
        <v>3102.4</v>
      </c>
      <c r="F17" s="40">
        <f t="shared" si="0"/>
        <v>90.926143024618995</v>
      </c>
      <c r="G17" s="40">
        <f t="shared" si="1"/>
        <v>87.901626338754468</v>
      </c>
      <c r="H17" s="31"/>
    </row>
    <row r="18" spans="1:8" ht="60" customHeight="1">
      <c r="A18" s="11" t="s">
        <v>57</v>
      </c>
      <c r="B18" s="13" t="s">
        <v>58</v>
      </c>
      <c r="C18" s="35">
        <v>0</v>
      </c>
      <c r="D18" s="40">
        <v>0</v>
      </c>
      <c r="E18" s="40">
        <v>0</v>
      </c>
      <c r="F18" s="40">
        <v>0</v>
      </c>
      <c r="G18" s="40">
        <v>0</v>
      </c>
      <c r="H18" s="31"/>
    </row>
    <row r="19" spans="1:8" ht="46.5" customHeight="1">
      <c r="A19" s="11" t="s">
        <v>59</v>
      </c>
      <c r="B19" s="13" t="s">
        <v>88</v>
      </c>
      <c r="C19" s="35">
        <v>0</v>
      </c>
      <c r="D19" s="40">
        <v>0</v>
      </c>
      <c r="E19" s="40">
        <v>0</v>
      </c>
      <c r="F19" s="40">
        <v>0</v>
      </c>
      <c r="G19" s="40">
        <v>0</v>
      </c>
      <c r="H19" s="31"/>
    </row>
    <row r="20" spans="1:8" ht="57" customHeight="1">
      <c r="A20" s="11" t="s">
        <v>60</v>
      </c>
      <c r="B20" s="13" t="s">
        <v>61</v>
      </c>
      <c r="C20" s="35">
        <v>227.3</v>
      </c>
      <c r="D20" s="40">
        <v>234.2</v>
      </c>
      <c r="E20" s="40">
        <v>234.2</v>
      </c>
      <c r="F20" s="40">
        <f t="shared" si="0"/>
        <v>100</v>
      </c>
      <c r="G20" s="40">
        <f t="shared" si="1"/>
        <v>103.03563572371314</v>
      </c>
      <c r="H20" s="31"/>
    </row>
    <row r="21" spans="1:8" ht="58.5" customHeight="1">
      <c r="A21" s="11" t="s">
        <v>62</v>
      </c>
      <c r="B21" s="13" t="s">
        <v>63</v>
      </c>
      <c r="C21" s="35">
        <v>227.3</v>
      </c>
      <c r="D21" s="40">
        <v>234.2</v>
      </c>
      <c r="E21" s="40">
        <v>234.2</v>
      </c>
      <c r="F21" s="40">
        <f t="shared" si="0"/>
        <v>100</v>
      </c>
      <c r="G21" s="40">
        <f t="shared" si="1"/>
        <v>103.03563572371314</v>
      </c>
      <c r="H21" s="31"/>
    </row>
    <row r="22" spans="1:8" ht="17.25" customHeight="1">
      <c r="A22" s="11" t="s">
        <v>64</v>
      </c>
      <c r="B22" s="13" t="s">
        <v>65</v>
      </c>
      <c r="C22" s="35">
        <v>3302.1</v>
      </c>
      <c r="D22" s="40">
        <v>3177.8</v>
      </c>
      <c r="E22" s="40">
        <v>2868.2</v>
      </c>
      <c r="F22" s="40">
        <f t="shared" si="0"/>
        <v>90.25741078733715</v>
      </c>
      <c r="G22" s="40">
        <f t="shared" si="1"/>
        <v>86.859877047939179</v>
      </c>
      <c r="H22" s="31"/>
    </row>
    <row r="23" spans="1:8" ht="36.75" customHeight="1">
      <c r="A23" s="11" t="s">
        <v>66</v>
      </c>
      <c r="B23" s="13" t="s">
        <v>67</v>
      </c>
      <c r="C23" s="35">
        <v>3302.1</v>
      </c>
      <c r="D23" s="40">
        <v>3177.8</v>
      </c>
      <c r="E23" s="40">
        <v>2868.2</v>
      </c>
      <c r="F23" s="40">
        <f t="shared" si="0"/>
        <v>90.25741078733715</v>
      </c>
      <c r="G23" s="40">
        <f t="shared" si="1"/>
        <v>86.859877047939179</v>
      </c>
      <c r="H23" s="31"/>
    </row>
    <row r="24" spans="1:8" ht="20.25" customHeight="1">
      <c r="A24" s="26" t="s">
        <v>75</v>
      </c>
      <c r="B24" s="27" t="s">
        <v>77</v>
      </c>
      <c r="C24" s="35">
        <v>0</v>
      </c>
      <c r="D24" s="40">
        <v>0</v>
      </c>
      <c r="E24" s="40">
        <v>0</v>
      </c>
      <c r="F24" s="40">
        <v>0</v>
      </c>
      <c r="G24" s="40">
        <v>0</v>
      </c>
      <c r="H24" s="31"/>
    </row>
    <row r="25" spans="1:8" ht="30" customHeight="1">
      <c r="A25" s="26" t="s">
        <v>76</v>
      </c>
      <c r="B25" s="13" t="s">
        <v>78</v>
      </c>
      <c r="C25" s="35">
        <v>0</v>
      </c>
      <c r="D25" s="40">
        <v>0</v>
      </c>
      <c r="E25" s="40">
        <v>0</v>
      </c>
      <c r="F25" s="40">
        <v>0</v>
      </c>
      <c r="G25" s="40">
        <v>0</v>
      </c>
      <c r="H25" s="31"/>
    </row>
    <row r="26" spans="1:8">
      <c r="A26" s="17" t="s">
        <v>4</v>
      </c>
      <c r="B26" s="21"/>
      <c r="C26" s="42">
        <f>C28+C32+C34+C36+C38</f>
        <v>7328.6</v>
      </c>
      <c r="D26" s="42">
        <f>D28+D32+D34+D36+D38</f>
        <v>8179.1</v>
      </c>
      <c r="E26" s="42">
        <f>E28+E32+E34+E36+E38</f>
        <v>7754.0999999999995</v>
      </c>
      <c r="F26" s="41">
        <f t="shared" si="0"/>
        <v>94.803829272169295</v>
      </c>
      <c r="G26" s="41">
        <f t="shared" si="1"/>
        <v>105.80602024943371</v>
      </c>
      <c r="H26" s="31"/>
    </row>
    <row r="27" spans="1:8">
      <c r="A27" s="1" t="s">
        <v>3</v>
      </c>
      <c r="B27" s="22"/>
      <c r="C27" s="41"/>
      <c r="D27" s="41"/>
      <c r="E27" s="41"/>
      <c r="F27" s="41"/>
      <c r="G27" s="41"/>
      <c r="H27" s="31"/>
    </row>
    <row r="28" spans="1:8">
      <c r="A28" s="1" t="s">
        <v>5</v>
      </c>
      <c r="B28" s="23" t="s">
        <v>6</v>
      </c>
      <c r="C28" s="37">
        <v>3118.9</v>
      </c>
      <c r="D28" s="40">
        <f>D29+D30+D31</f>
        <v>3352.5</v>
      </c>
      <c r="E28" s="40">
        <f>E29+E30+E31</f>
        <v>3257.6</v>
      </c>
      <c r="F28" s="40">
        <f t="shared" si="0"/>
        <v>97.169276659209544</v>
      </c>
      <c r="G28" s="40">
        <f t="shared" si="1"/>
        <v>104.44708070152937</v>
      </c>
      <c r="H28" s="31"/>
    </row>
    <row r="29" spans="1:8" ht="54" customHeight="1">
      <c r="A29" s="1" t="s">
        <v>7</v>
      </c>
      <c r="B29" s="24" t="s">
        <v>8</v>
      </c>
      <c r="C29" s="37">
        <v>3063.9</v>
      </c>
      <c r="D29" s="47">
        <v>3347.9</v>
      </c>
      <c r="E29" s="40">
        <v>3253</v>
      </c>
      <c r="F29" s="40">
        <f t="shared" si="0"/>
        <v>97.165387257683918</v>
      </c>
      <c r="G29" s="40">
        <f t="shared" si="1"/>
        <v>106.17187245014523</v>
      </c>
      <c r="H29" s="31"/>
    </row>
    <row r="30" spans="1:8" ht="20.25" customHeight="1">
      <c r="A30" s="1" t="s">
        <v>71</v>
      </c>
      <c r="B30" s="24" t="s">
        <v>72</v>
      </c>
      <c r="C30" s="37">
        <v>0</v>
      </c>
      <c r="D30" s="47">
        <v>0</v>
      </c>
      <c r="E30" s="40">
        <v>0</v>
      </c>
      <c r="F30" s="40">
        <v>0</v>
      </c>
      <c r="G30" s="40">
        <v>0</v>
      </c>
      <c r="H30" s="31"/>
    </row>
    <row r="31" spans="1:8" ht="24.75" customHeight="1">
      <c r="A31" s="1" t="s">
        <v>9</v>
      </c>
      <c r="B31" s="23" t="s">
        <v>10</v>
      </c>
      <c r="C31" s="37">
        <v>55</v>
      </c>
      <c r="D31" s="40">
        <v>4.5999999999999996</v>
      </c>
      <c r="E31" s="40">
        <v>4.5999999999999996</v>
      </c>
      <c r="F31" s="40">
        <f t="shared" si="0"/>
        <v>100</v>
      </c>
      <c r="G31" s="40">
        <f t="shared" si="1"/>
        <v>8.3636363636363633</v>
      </c>
      <c r="H31" s="31"/>
    </row>
    <row r="32" spans="1:8" ht="19.5" customHeight="1">
      <c r="A32" s="1" t="s">
        <v>11</v>
      </c>
      <c r="B32" s="23" t="s">
        <v>12</v>
      </c>
      <c r="C32" s="37">
        <v>227.3</v>
      </c>
      <c r="D32" s="40">
        <f>D33</f>
        <v>234.2</v>
      </c>
      <c r="E32" s="40">
        <f>E33</f>
        <v>234.2</v>
      </c>
      <c r="F32" s="40">
        <f t="shared" si="0"/>
        <v>100</v>
      </c>
      <c r="G32" s="40">
        <f t="shared" si="1"/>
        <v>103.03563572371314</v>
      </c>
      <c r="H32" s="31"/>
    </row>
    <row r="33" spans="1:8" ht="33.75" customHeight="1">
      <c r="A33" s="1" t="s">
        <v>13</v>
      </c>
      <c r="B33" s="23" t="s">
        <v>14</v>
      </c>
      <c r="C33" s="37">
        <v>227.3</v>
      </c>
      <c r="D33" s="40">
        <v>234.2</v>
      </c>
      <c r="E33" s="40">
        <v>234.2</v>
      </c>
      <c r="F33" s="40">
        <f t="shared" si="0"/>
        <v>100</v>
      </c>
      <c r="G33" s="40">
        <f t="shared" si="1"/>
        <v>103.03563572371314</v>
      </c>
      <c r="H33" s="31"/>
    </row>
    <row r="34" spans="1:8" ht="19.5" customHeight="1">
      <c r="A34" s="1" t="s">
        <v>15</v>
      </c>
      <c r="B34" s="23" t="s">
        <v>16</v>
      </c>
      <c r="C34" s="38">
        <v>1442.8</v>
      </c>
      <c r="D34" s="40">
        <f>D35</f>
        <v>1442.8</v>
      </c>
      <c r="E34" s="40">
        <f>E35</f>
        <v>1442.8</v>
      </c>
      <c r="F34" s="40">
        <f t="shared" si="0"/>
        <v>100</v>
      </c>
      <c r="G34" s="40">
        <f t="shared" si="1"/>
        <v>100</v>
      </c>
      <c r="H34" s="31"/>
    </row>
    <row r="35" spans="1:8" ht="33.75" customHeight="1">
      <c r="A35" s="1" t="s">
        <v>17</v>
      </c>
      <c r="B35" s="23" t="s">
        <v>18</v>
      </c>
      <c r="C35" s="38">
        <v>1442.8</v>
      </c>
      <c r="D35" s="40">
        <v>1442.8</v>
      </c>
      <c r="E35" s="40">
        <v>1442.8</v>
      </c>
      <c r="F35" s="40">
        <f t="shared" si="0"/>
        <v>100</v>
      </c>
      <c r="G35" s="40">
        <f t="shared" si="1"/>
        <v>100</v>
      </c>
      <c r="H35" s="31"/>
    </row>
    <row r="36" spans="1:8" ht="19.5" customHeight="1">
      <c r="A36" s="1" t="s">
        <v>19</v>
      </c>
      <c r="B36" s="23" t="s">
        <v>20</v>
      </c>
      <c r="C36" s="39">
        <v>188.2</v>
      </c>
      <c r="D36" s="40">
        <f>D37</f>
        <v>470</v>
      </c>
      <c r="E36" s="40">
        <f>E37</f>
        <v>470</v>
      </c>
      <c r="F36" s="40">
        <f t="shared" si="0"/>
        <v>100</v>
      </c>
      <c r="G36" s="40" t="s">
        <v>102</v>
      </c>
      <c r="H36" s="31"/>
    </row>
    <row r="37" spans="1:8">
      <c r="A37" s="1" t="s">
        <v>21</v>
      </c>
      <c r="B37" s="23" t="s">
        <v>22</v>
      </c>
      <c r="C37" s="39">
        <v>188.2</v>
      </c>
      <c r="D37" s="40">
        <v>470</v>
      </c>
      <c r="E37" s="40">
        <v>470</v>
      </c>
      <c r="F37" s="40">
        <f t="shared" si="0"/>
        <v>100</v>
      </c>
      <c r="G37" s="40" t="s">
        <v>102</v>
      </c>
      <c r="H37" s="31"/>
    </row>
    <row r="38" spans="1:8" ht="18.75" customHeight="1">
      <c r="A38" s="1" t="s">
        <v>82</v>
      </c>
      <c r="B38" s="23" t="s">
        <v>23</v>
      </c>
      <c r="C38" s="39">
        <v>2351.4</v>
      </c>
      <c r="D38" s="40">
        <f>D39</f>
        <v>2679.6</v>
      </c>
      <c r="E38" s="40">
        <f>E39</f>
        <v>2349.5</v>
      </c>
      <c r="F38" s="40">
        <f t="shared" si="0"/>
        <v>87.680997163755791</v>
      </c>
      <c r="G38" s="40">
        <f t="shared" si="1"/>
        <v>99.919197074083527</v>
      </c>
      <c r="H38" s="31"/>
    </row>
    <row r="39" spans="1:8" ht="18" customHeight="1">
      <c r="A39" s="1" t="s">
        <v>24</v>
      </c>
      <c r="B39" s="23" t="s">
        <v>25</v>
      </c>
      <c r="C39" s="39">
        <v>2351.4</v>
      </c>
      <c r="D39" s="40">
        <v>2679.6</v>
      </c>
      <c r="E39" s="40">
        <v>2349.5</v>
      </c>
      <c r="F39" s="40">
        <f t="shared" si="0"/>
        <v>87.680997163755791</v>
      </c>
      <c r="G39" s="40">
        <f t="shared" si="1"/>
        <v>99.919197074083527</v>
      </c>
      <c r="H39" s="31"/>
    </row>
    <row r="40" spans="1:8" ht="30.75" customHeight="1">
      <c r="A40" s="6" t="s">
        <v>26</v>
      </c>
      <c r="B40" s="25"/>
      <c r="C40" s="40">
        <f>C4-C26</f>
        <v>-569.5</v>
      </c>
      <c r="D40" s="40">
        <f>D4-D26</f>
        <v>-326</v>
      </c>
      <c r="E40" s="40">
        <f>E4-E26</f>
        <v>-119.99999999999909</v>
      </c>
      <c r="F40" s="40"/>
      <c r="G40" s="40"/>
    </row>
    <row r="41" spans="1:8">
      <c r="A41" s="5" t="s">
        <v>27</v>
      </c>
      <c r="B41" s="8"/>
      <c r="C41" s="41">
        <f t="shared" ref="C41" si="2">C43</f>
        <v>569.5</v>
      </c>
      <c r="D41" s="41">
        <f t="shared" ref="D41:E41" si="3">D43</f>
        <v>326</v>
      </c>
      <c r="E41" s="41">
        <f t="shared" si="3"/>
        <v>120</v>
      </c>
      <c r="F41" s="44"/>
      <c r="G41" s="44"/>
    </row>
    <row r="42" spans="1:8">
      <c r="A42" s="1" t="s">
        <v>3</v>
      </c>
      <c r="B42" s="7"/>
      <c r="C42" s="40"/>
      <c r="D42" s="40"/>
      <c r="E42" s="40"/>
      <c r="F42" s="46"/>
      <c r="G42" s="46"/>
    </row>
    <row r="43" spans="1:8" ht="25.5">
      <c r="A43" s="1" t="s">
        <v>28</v>
      </c>
      <c r="B43" s="7" t="s">
        <v>29</v>
      </c>
      <c r="C43" s="40">
        <f t="shared" ref="C43" si="4">C44+C45</f>
        <v>569.5</v>
      </c>
      <c r="D43" s="40">
        <f t="shared" ref="D43:E43" si="5">D44+D45</f>
        <v>326</v>
      </c>
      <c r="E43" s="40">
        <f t="shared" si="5"/>
        <v>120</v>
      </c>
      <c r="F43" s="46"/>
      <c r="G43" s="46"/>
    </row>
    <row r="44" spans="1:8" ht="25.5">
      <c r="A44" s="1" t="s">
        <v>30</v>
      </c>
      <c r="B44" s="7" t="s">
        <v>31</v>
      </c>
      <c r="C44" s="40">
        <v>-6788.8</v>
      </c>
      <c r="D44" s="40">
        <v>-7853.1</v>
      </c>
      <c r="E44" s="40">
        <v>-7673.3</v>
      </c>
      <c r="F44" s="46"/>
      <c r="G44" s="46"/>
    </row>
    <row r="45" spans="1:8" ht="29.25" customHeight="1">
      <c r="A45" s="1" t="s">
        <v>32</v>
      </c>
      <c r="B45" s="7" t="s">
        <v>33</v>
      </c>
      <c r="C45" s="40">
        <v>7358.3</v>
      </c>
      <c r="D45" s="40">
        <v>8179.1</v>
      </c>
      <c r="E45" s="40">
        <v>7793.3</v>
      </c>
      <c r="F45" s="46"/>
      <c r="G45" s="46"/>
    </row>
    <row r="49" spans="1:7">
      <c r="A49" s="49" t="s">
        <v>40</v>
      </c>
      <c r="B49" s="49"/>
      <c r="C49" s="49"/>
      <c r="D49" s="49"/>
      <c r="E49" s="49"/>
      <c r="F49" s="49"/>
      <c r="G49" s="49"/>
    </row>
  </sheetData>
  <mergeCells count="2">
    <mergeCell ref="A49:G49"/>
    <mergeCell ref="A1:G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C6" sqref="C6"/>
    </sheetView>
  </sheetViews>
  <sheetFormatPr defaultRowHeight="15"/>
  <cols>
    <col min="1" max="1" width="36" style="3" customWidth="1"/>
    <col min="2" max="2" width="15.7109375" style="3" customWidth="1"/>
    <col min="3" max="3" width="10.42578125" style="3" customWidth="1"/>
    <col min="4" max="4" width="14.140625" style="3" customWidth="1"/>
    <col min="5" max="5" width="14.42578125" style="3" customWidth="1"/>
    <col min="6" max="6" width="11.7109375" style="3" customWidth="1"/>
    <col min="7" max="7" width="12.28515625" style="3" customWidth="1"/>
    <col min="8" max="16384" width="9.140625" style="3"/>
  </cols>
  <sheetData>
    <row r="2" spans="1:7" ht="96" customHeight="1">
      <c r="A2" s="52" t="s">
        <v>93</v>
      </c>
      <c r="B2" s="49"/>
      <c r="C2" s="49"/>
      <c r="D2" s="49"/>
      <c r="E2" s="49"/>
      <c r="F2" s="49"/>
      <c r="G2" s="49"/>
    </row>
    <row r="3" spans="1:7">
      <c r="G3" s="4" t="s">
        <v>41</v>
      </c>
    </row>
    <row r="4" spans="1:7" ht="66.75" customHeight="1">
      <c r="A4" s="9" t="s">
        <v>34</v>
      </c>
      <c r="B4" s="9" t="s">
        <v>35</v>
      </c>
      <c r="C4" s="43" t="s">
        <v>94</v>
      </c>
      <c r="D4" s="43" t="s">
        <v>91</v>
      </c>
      <c r="E4" s="43" t="s">
        <v>95</v>
      </c>
      <c r="F4" s="9" t="s">
        <v>87</v>
      </c>
      <c r="G4" s="9" t="s">
        <v>85</v>
      </c>
    </row>
    <row r="5" spans="1:7" ht="25.5" customHeight="1">
      <c r="A5" s="15" t="s">
        <v>36</v>
      </c>
      <c r="B5" s="48">
        <v>6</v>
      </c>
      <c r="C5" s="46">
        <v>1588.5</v>
      </c>
      <c r="D5" s="46">
        <v>2365.8000000000002</v>
      </c>
      <c r="E5" s="46">
        <v>2308</v>
      </c>
      <c r="F5" s="46">
        <f>E5/D5*100</f>
        <v>97.556851804886293</v>
      </c>
      <c r="G5" s="46">
        <f>E5/C5*100</f>
        <v>145.29430280138496</v>
      </c>
    </row>
    <row r="6" spans="1:7" ht="24.75" customHeight="1">
      <c r="A6" s="10" t="s">
        <v>37</v>
      </c>
      <c r="B6" s="48">
        <v>4.8</v>
      </c>
      <c r="C6" s="46">
        <v>1553.6</v>
      </c>
      <c r="D6" s="46">
        <v>2304.5</v>
      </c>
      <c r="E6" s="46">
        <v>1994.9</v>
      </c>
      <c r="F6" s="46">
        <f>E6/D6*100</f>
        <v>86.565415491429818</v>
      </c>
      <c r="G6" s="46">
        <f>E6/C6*100</f>
        <v>128.40499485066942</v>
      </c>
    </row>
    <row r="10" spans="1:7">
      <c r="A10" s="49" t="s">
        <v>39</v>
      </c>
      <c r="B10" s="49"/>
      <c r="C10" s="49"/>
      <c r="D10" s="49"/>
      <c r="E10" s="49"/>
      <c r="F10" s="49"/>
      <c r="G10" s="49"/>
    </row>
  </sheetData>
  <mergeCells count="2">
    <mergeCell ref="A2:G2"/>
    <mergeCell ref="A10:G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>
      <selection activeCell="F5" sqref="F5"/>
    </sheetView>
  </sheetViews>
  <sheetFormatPr defaultRowHeight="15"/>
  <cols>
    <col min="1" max="1" width="36.7109375" style="3" customWidth="1"/>
    <col min="2" max="2" width="16.85546875" style="3" customWidth="1"/>
    <col min="3" max="3" width="17.42578125" style="3" customWidth="1"/>
    <col min="4" max="4" width="14.5703125" style="3" customWidth="1"/>
    <col min="5" max="5" width="14.28515625" style="3" customWidth="1"/>
    <col min="6" max="6" width="18" style="3" customWidth="1"/>
    <col min="7" max="16384" width="9.140625" style="3"/>
  </cols>
  <sheetData>
    <row r="2" spans="1:7" ht="96" customHeight="1">
      <c r="A2" s="52" t="s">
        <v>96</v>
      </c>
      <c r="B2" s="49"/>
      <c r="C2" s="49"/>
      <c r="D2" s="49"/>
      <c r="E2" s="49"/>
      <c r="F2" s="49"/>
    </row>
    <row r="3" spans="1:7">
      <c r="F3" s="4"/>
    </row>
    <row r="4" spans="1:7" ht="66.75" customHeight="1">
      <c r="A4" s="2" t="s">
        <v>68</v>
      </c>
      <c r="B4" s="45" t="s">
        <v>98</v>
      </c>
      <c r="C4" s="45" t="s">
        <v>91</v>
      </c>
      <c r="D4" s="45" t="s">
        <v>97</v>
      </c>
      <c r="E4" s="30" t="s">
        <v>84</v>
      </c>
      <c r="F4" s="30" t="s">
        <v>85</v>
      </c>
    </row>
    <row r="5" spans="1:7" s="32" customFormat="1" ht="66.75" customHeight="1">
      <c r="A5" s="33" t="s">
        <v>83</v>
      </c>
      <c r="B5" s="46">
        <v>2</v>
      </c>
      <c r="C5" s="46">
        <v>2</v>
      </c>
      <c r="D5" s="46">
        <v>2</v>
      </c>
      <c r="E5" s="46">
        <f t="shared" ref="E5:E8" si="0">D5/C5*100</f>
        <v>100</v>
      </c>
      <c r="F5" s="40">
        <f t="shared" ref="F5:F8" si="1">D5/B5*100</f>
        <v>100</v>
      </c>
    </row>
    <row r="6" spans="1:7" ht="65.25" customHeight="1">
      <c r="A6" s="19" t="s">
        <v>73</v>
      </c>
      <c r="B6" s="46">
        <v>188.2</v>
      </c>
      <c r="C6" s="46">
        <v>470</v>
      </c>
      <c r="D6" s="46">
        <v>470</v>
      </c>
      <c r="E6" s="46">
        <f t="shared" si="0"/>
        <v>100</v>
      </c>
      <c r="F6" s="40" t="s">
        <v>102</v>
      </c>
      <c r="G6" s="31"/>
    </row>
    <row r="7" spans="1:7" ht="52.5" customHeight="1">
      <c r="A7" s="18" t="s">
        <v>74</v>
      </c>
      <c r="B7" s="46">
        <v>1442.8</v>
      </c>
      <c r="C7" s="46">
        <v>1442.8</v>
      </c>
      <c r="D7" s="46">
        <v>1442.8</v>
      </c>
      <c r="E7" s="46">
        <f t="shared" si="0"/>
        <v>100</v>
      </c>
      <c r="F7" s="40">
        <f t="shared" si="1"/>
        <v>100</v>
      </c>
    </row>
    <row r="8" spans="1:7">
      <c r="A8" s="14" t="s">
        <v>69</v>
      </c>
      <c r="B8" s="44">
        <f t="shared" ref="B8" si="2">B6+B7+B5</f>
        <v>1633</v>
      </c>
      <c r="C8" s="44">
        <f t="shared" ref="C8:D8" si="3">C6+C7+C5</f>
        <v>1914.8</v>
      </c>
      <c r="D8" s="44">
        <f t="shared" si="3"/>
        <v>1914.8</v>
      </c>
      <c r="E8" s="44">
        <f t="shared" si="0"/>
        <v>100</v>
      </c>
      <c r="F8" s="41">
        <f t="shared" si="1"/>
        <v>117.25658297611756</v>
      </c>
    </row>
    <row r="12" spans="1:7">
      <c r="A12" s="49" t="s">
        <v>70</v>
      </c>
      <c r="B12" s="49"/>
      <c r="C12" s="49"/>
      <c r="D12" s="49"/>
      <c r="E12" s="49"/>
      <c r="F12" s="49"/>
    </row>
  </sheetData>
  <mergeCells count="2">
    <mergeCell ref="A2:F2"/>
    <mergeCell ref="A12:F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2022-01-31T11:17:11Z</cp:lastPrinted>
  <dcterms:created xsi:type="dcterms:W3CDTF">2017-04-17T10:25:39Z</dcterms:created>
  <dcterms:modified xsi:type="dcterms:W3CDTF">2022-01-31T11:17:16Z</dcterms:modified>
</cp:coreProperties>
</file>