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8"/>
  <c r="G19"/>
  <c r="G20"/>
  <c r="G21"/>
  <c r="G22"/>
  <c r="G23"/>
  <c r="G24"/>
  <c r="G25"/>
  <c r="G26"/>
  <c r="G27"/>
  <c r="G28"/>
  <c r="F7"/>
  <c r="F8"/>
  <c r="F9"/>
  <c r="F10"/>
  <c r="F11"/>
  <c r="F12"/>
  <c r="F13"/>
  <c r="F14"/>
  <c r="F15"/>
  <c r="F19"/>
  <c r="F23"/>
  <c r="F24"/>
  <c r="F25"/>
  <c r="F26"/>
  <c r="G31"/>
  <c r="G32"/>
  <c r="G34"/>
  <c r="G35"/>
  <c r="G36"/>
  <c r="G37"/>
  <c r="G38"/>
  <c r="G41"/>
  <c r="G42"/>
  <c r="G43"/>
  <c r="G44"/>
  <c r="G45"/>
  <c r="F31"/>
  <c r="F32"/>
  <c r="F33"/>
  <c r="F34"/>
  <c r="F35"/>
  <c r="F36"/>
  <c r="F39"/>
  <c r="F40"/>
  <c r="F42"/>
  <c r="F43"/>
  <c r="F44"/>
  <c r="F45"/>
  <c r="D29"/>
  <c r="E29"/>
  <c r="C29"/>
  <c r="F6" i="3"/>
  <c r="G6" i="2"/>
  <c r="C8" i="3"/>
  <c r="D8"/>
  <c r="B8"/>
  <c r="E5"/>
  <c r="E6"/>
  <c r="C4" i="1"/>
  <c r="F29" l="1"/>
  <c r="G5" i="2"/>
  <c r="G6" i="1"/>
  <c r="F6"/>
  <c r="E7" i="3" l="1"/>
  <c r="E49" i="1"/>
  <c r="E47" s="1"/>
  <c r="E4"/>
  <c r="D4"/>
  <c r="F4" l="1"/>
  <c r="G4"/>
  <c r="E8" i="3"/>
  <c r="F8"/>
  <c r="G29" i="1" l="1"/>
  <c r="E46"/>
  <c r="D46" l="1"/>
  <c r="D49"/>
  <c r="D47" s="1"/>
  <c r="C49" l="1"/>
  <c r="C47" s="1"/>
  <c r="C46"/>
  <c r="F5" i="2"/>
  <c r="F6"/>
</calcChain>
</file>

<file path=xl/sharedStrings.xml><?xml version="1.0" encoding="utf-8"?>
<sst xmlns="http://schemas.openxmlformats.org/spreadsheetml/2006/main" count="121" uniqueCount="114">
  <si>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</si>
  <si>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</si>
  <si>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</si>
  <si>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</si>
  <si>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</si>
  <si>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</si>
  <si>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</si>
  <si>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</si>
  <si>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</si>
  <si>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</si>
  <si>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</si>
  <si>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</si>
  <si>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</si>
  <si>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</si>
  <si>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</si>
  <si>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</si>
  <si>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</si>
  <si>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</si>
  <si>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</si>
  <si>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</si>
  <si>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</si>
  <si>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</si>
  <si>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</si>
  <si>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</si>
  <si>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</si>
  <si>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</si>
  <si>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</si>
  <si>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</si>
  <si>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</si>
  <si>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</si>
  <si>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</si>
  <si>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</si>
  <si>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</si>
  <si>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</si>
  <si>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</si>
  <si>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</si>
  <si>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</si>
  <si>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</si>
  <si>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</si>
  <si>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</si>
  <si>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</si>
  <si>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</si>
  <si>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>00 0412 0000000000 000</t>
  </si>
  <si>
    <t>Другие вопросы в области национальной экономики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</si>
  <si>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</si>
  <si>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</si>
  <si>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</si>
  <si>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</si>
  <si>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</si>
  <si>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</si>
  <si>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</si>
  <si>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</si>
  <si>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</si>
  <si>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</si>
  <si>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</si>
  <si>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</si>
  <si>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</si>
  <si>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</si>
  <si>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</si>
  <si>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</si>
  <si>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</si>
  <si>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</si>
  <si>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20215001100001151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</si>
  <si>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</si>
  <si>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</si>
  <si>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</si>
  <si>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</si>
  <si>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</si>
  <si>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</si>
  <si>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</si>
  <si>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</si>
  <si>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</si>
  <si>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</si>
  <si>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</si>
  <si>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</si>
  <si>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</si>
  <si>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Старожуковского муниципального образования Базарно-Карабулакского муниципального района"</t>
  </si>
  <si>
    <t>Муниципальная программа "Ремонт автомобильных дорог Старожуковского муниципального образования Базарно-Карабулаского муниципального района"</t>
  </si>
  <si>
    <t>Штрафы, санкции возмещение ущерба</t>
  </si>
  <si>
    <t xml:space="preserve">Прочие доходы от использования имущества </t>
  </si>
  <si>
    <t>11109000000000120</t>
  </si>
  <si>
    <t>-</t>
  </si>
  <si>
    <t>Субсидия бюджетам сельских поселений области на реализацию проектов развития муниципальных образований области, основанных на местных инициативах</t>
  </si>
  <si>
    <t>Безвозмездные поступления физ.лиц.</t>
  </si>
  <si>
    <t>Безвозмездные поступления юридических лиц</t>
  </si>
  <si>
    <t>20705030100073150</t>
  </si>
  <si>
    <t xml:space="preserve"> 20405099100073150</t>
  </si>
  <si>
    <t>Прочие неналоговые доходы</t>
  </si>
  <si>
    <t>20229999100073150</t>
  </si>
  <si>
    <t>Прочие поступления от использования имущества</t>
  </si>
  <si>
    <t>11109045100000120</t>
  </si>
  <si>
    <t>Культура и кинематография</t>
  </si>
  <si>
    <t>% исполнения плана 2020</t>
  </si>
  <si>
    <t>% исполнения 2020 года к 2019 году</t>
  </si>
  <si>
    <t>% исполнения плана                       2020 года</t>
  </si>
  <si>
    <t>% исполнения плана 2020 года</t>
  </si>
  <si>
    <t>Муниципальная программа "Обеспечение первичных мер пожарной безопасности Старожуковского муниципального образования Базарно-Карабулакского муниципального района"</t>
  </si>
  <si>
    <t xml:space="preserve">Сведения об исполнении бюджета Старожуковского муниципального образования                                                                                                                                  Базарно-Карабулакского муниципального района 
на 1 октября 2020 года         
</t>
  </si>
  <si>
    <t>Исполнено на 1 октября 2019г. (тыс.руб)</t>
  </si>
  <si>
    <t>Утвержденные бюджетные назначения на           1 октября 2020 г. (тыс.руб)</t>
  </si>
  <si>
    <t>Исполнено на 1 октября 2020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</si>
  <si>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октября 2020 года 
</t>
  </si>
  <si>
    <t>Исполнено на 1 октября 2019 г. (тыс.руб)</t>
  </si>
  <si>
    <t>Исполнено на      1 октября 2020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</si>
  <si>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Старожуковского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октября 2020 года     
</t>
  </si>
  <si>
    <t>Исполнено на              1 октября 2019 г. (тыс.руб)</t>
  </si>
  <si>
    <t>Утвержденные бюджетные назначения на            1 октября 2020 г. (тыс.руб)</t>
  </si>
  <si>
    <t>Исполнено на        1 октября 2020 г. (тыс.руб)</t>
  </si>
  <si>
    <t>Национальная безопасность и правоохранительная деятельность</t>
  </si>
  <si>
    <t>00 0300 0000000000 000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</si>
  <si>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</si>
  <si>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00 0309 0000000000 000</t>
  </si>
  <si>
    <t>св. 2,6 раза</t>
  </si>
  <si>
    <t>св. 3,1 раза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</si>
</sst>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00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9" fillId="0" borderId="0"/>
  </cellStyleXfs>
  <cellXfs count="70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165" fontId="8" fillId="0" borderId="5" xfId="2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37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1" xfId="1" applyFont="1" applyBorder="1" applyAlignment="1" applyProtection="1">
      <alignment horizontal="left" vertical="top" wrapText="1"/>
      <protection hidden="1"/>
    </xf>
    <xf numFmtId="49" fontId="8" fillId="0" borderId="1" xfId="1" applyNumberFormat="1" applyFont="1" applyBorder="1" applyAlignment="1" applyProtection="1">
      <alignment horizontal="right" vertical="center"/>
      <protection hidden="1"/>
    </xf>
    <xf numFmtId="164" fontId="2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37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5" fillId="0" borderId="0" xfId="0" applyNumberFormat="1" applyFont="1"/>
    <xf numFmtId="0" fontId="5" fillId="0" borderId="0" xfId="0" applyFont="1"/>
    <xf numFmtId="165" fontId="8" fillId="0" borderId="1" xfId="1" applyNumberFormat="1" applyFont="1" applyFill="1" applyBorder="1" applyAlignment="1" applyProtection="1">
      <alignment wrapText="1"/>
      <protection hidden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topLeftCell="A31" zoomScale="95" zoomScaleNormal="95" workbookViewId="0">
      <selection activeCell="F19" sqref="F19"/>
    </sheetView>
  </sheetViews>
  <sheetFormatPr defaultRowHeight="15"/>
  <cols>
    <col min="1" max="1" width="34.5703125" style="3" customWidth="1"/>
    <col min="2" max="2" width="22.140625" style="3" customWidth="1"/>
    <col min="3" max="3" width="11.7109375" style="3" customWidth="1"/>
    <col min="4" max="4" width="15" style="3" customWidth="1"/>
    <col min="5" max="5" width="12.140625" style="3" customWidth="1"/>
    <col min="6" max="6" width="11.140625" style="3" customWidth="1"/>
    <col min="7" max="7" width="12.7109375" style="3" customWidth="1"/>
    <col min="8" max="16384" width="9.140625" style="3"/>
  </cols>
  <sheetData>
    <row r="1" spans="1:7" ht="63" customHeight="1">
      <c r="A1" s="65" t="s">
        <v>97</v>
      </c>
      <c r="B1" s="66"/>
      <c r="C1" s="66"/>
      <c r="D1" s="66"/>
      <c r="E1" s="66"/>
      <c r="F1" s="66"/>
      <c r="G1" s="66"/>
    </row>
    <row r="2" spans="1:7">
      <c r="G2" s="4" t="s">
        <v>38</v>
      </c>
    </row>
    <row r="3" spans="1:7" ht="63.75" customHeight="1">
      <c r="A3" s="2" t="s">
        <v>0</v>
      </c>
      <c r="B3" s="2" t="s">
        <v>1</v>
      </c>
      <c r="C3" s="49" t="s">
        <v>98</v>
      </c>
      <c r="D3" s="49" t="s">
        <v>99</v>
      </c>
      <c r="E3" s="49" t="s">
        <v>100</v>
      </c>
      <c r="F3" s="2" t="s">
        <v>94</v>
      </c>
      <c r="G3" s="2" t="s">
        <v>93</v>
      </c>
    </row>
    <row r="4" spans="1:7" ht="15.75" customHeight="1">
      <c r="A4" s="37" t="s">
        <v>2</v>
      </c>
      <c r="B4" s="38"/>
      <c r="C4" s="25">
        <f>C6+C19</f>
        <v>4068</v>
      </c>
      <c r="D4" s="69">
        <f>D6+D19</f>
        <v>7589.3</v>
      </c>
      <c r="E4" s="69">
        <f>E6+E19</f>
        <v>3704.2</v>
      </c>
      <c r="F4" s="69">
        <f t="shared" ref="F4:F28" si="0">E4/D4*100</f>
        <v>48.808190478700268</v>
      </c>
      <c r="G4" s="69">
        <f t="shared" ref="G4:G28" si="1">E4/C4*100</f>
        <v>91.05703048180925</v>
      </c>
    </row>
    <row r="5" spans="1:7" ht="15" customHeight="1">
      <c r="A5" s="20" t="s">
        <v>3</v>
      </c>
      <c r="B5" s="27"/>
      <c r="C5" s="28"/>
      <c r="D5" s="68"/>
      <c r="E5" s="68"/>
      <c r="F5" s="68"/>
      <c r="G5" s="68"/>
    </row>
    <row r="6" spans="1:7" ht="17.25" customHeight="1">
      <c r="A6" s="12" t="s">
        <v>44</v>
      </c>
      <c r="B6" s="13">
        <v>1E+16</v>
      </c>
      <c r="C6" s="43">
        <v>2159.3000000000002</v>
      </c>
      <c r="D6" s="68">
        <v>4726</v>
      </c>
      <c r="E6" s="68">
        <v>1341.3</v>
      </c>
      <c r="F6" s="68">
        <f t="shared" si="0"/>
        <v>28.381294964028775</v>
      </c>
      <c r="G6" s="68">
        <f t="shared" si="1"/>
        <v>62.117352845829657</v>
      </c>
    </row>
    <row r="7" spans="1:7" ht="21" customHeight="1">
      <c r="A7" s="12" t="s">
        <v>45</v>
      </c>
      <c r="B7" s="13">
        <v>1.01E+16</v>
      </c>
      <c r="C7" s="43">
        <v>461.5</v>
      </c>
      <c r="D7" s="68">
        <v>1213.8</v>
      </c>
      <c r="E7" s="68">
        <v>506.9</v>
      </c>
      <c r="F7" s="68">
        <f t="shared" si="0"/>
        <v>41.761410446531556</v>
      </c>
      <c r="G7" s="68">
        <f t="shared" si="1"/>
        <v>109.83748645720478</v>
      </c>
    </row>
    <row r="8" spans="1:7" ht="20.25" customHeight="1">
      <c r="A8" s="12" t="s">
        <v>46</v>
      </c>
      <c r="B8" s="14" t="s">
        <v>47</v>
      </c>
      <c r="C8" s="43">
        <v>461.5</v>
      </c>
      <c r="D8" s="68">
        <v>1213.8</v>
      </c>
      <c r="E8" s="68">
        <v>506.9</v>
      </c>
      <c r="F8" s="68">
        <f t="shared" si="0"/>
        <v>41.761410446531556</v>
      </c>
      <c r="G8" s="68">
        <f t="shared" si="1"/>
        <v>109.83748645720478</v>
      </c>
    </row>
    <row r="9" spans="1:7" ht="18" customHeight="1">
      <c r="A9" s="12" t="s">
        <v>48</v>
      </c>
      <c r="B9" s="13">
        <v>1.05E+16</v>
      </c>
      <c r="C9" s="43">
        <v>285.39999999999998</v>
      </c>
      <c r="D9" s="68">
        <v>839</v>
      </c>
      <c r="E9" s="68">
        <v>191.1</v>
      </c>
      <c r="F9" s="68">
        <f t="shared" si="0"/>
        <v>22.777115613825984</v>
      </c>
      <c r="G9" s="68">
        <f t="shared" si="1"/>
        <v>66.958654519971972</v>
      </c>
    </row>
    <row r="10" spans="1:7" ht="20.25" customHeight="1">
      <c r="A10" s="12" t="s">
        <v>49</v>
      </c>
      <c r="B10" s="14" t="s">
        <v>50</v>
      </c>
      <c r="C10" s="43">
        <v>285.39999999999998</v>
      </c>
      <c r="D10" s="68">
        <v>839</v>
      </c>
      <c r="E10" s="68">
        <v>191.1</v>
      </c>
      <c r="F10" s="68">
        <f t="shared" si="0"/>
        <v>22.777115613825984</v>
      </c>
      <c r="G10" s="68">
        <f t="shared" si="1"/>
        <v>66.958654519971972</v>
      </c>
    </row>
    <row r="11" spans="1:7" ht="20.25" customHeight="1">
      <c r="A11" s="12" t="s">
        <v>51</v>
      </c>
      <c r="B11" s="13">
        <v>1.06E+16</v>
      </c>
      <c r="C11" s="43">
        <v>1403.4</v>
      </c>
      <c r="D11" s="68">
        <v>2663</v>
      </c>
      <c r="E11" s="68">
        <v>632.79999999999995</v>
      </c>
      <c r="F11" s="68">
        <f t="shared" si="0"/>
        <v>23.762673676304917</v>
      </c>
      <c r="G11" s="68">
        <f t="shared" si="1"/>
        <v>45.090494513324778</v>
      </c>
    </row>
    <row r="12" spans="1:7" ht="19.5" customHeight="1">
      <c r="A12" s="12" t="s">
        <v>52</v>
      </c>
      <c r="B12" s="14" t="s">
        <v>53</v>
      </c>
      <c r="C12" s="43">
        <v>99.9</v>
      </c>
      <c r="D12" s="68">
        <v>233</v>
      </c>
      <c r="E12" s="68">
        <v>19.5</v>
      </c>
      <c r="F12" s="68">
        <f t="shared" si="0"/>
        <v>8.3690987124463518</v>
      </c>
      <c r="G12" s="68">
        <f t="shared" si="1"/>
        <v>19.51951951951952</v>
      </c>
    </row>
    <row r="13" spans="1:7" ht="15" customHeight="1">
      <c r="A13" s="12" t="s">
        <v>54</v>
      </c>
      <c r="B13" s="14" t="s">
        <v>55</v>
      </c>
      <c r="C13" s="43">
        <v>1303.5</v>
      </c>
      <c r="D13" s="68">
        <v>2430</v>
      </c>
      <c r="E13" s="68">
        <v>613.29999999999995</v>
      </c>
      <c r="F13" s="68">
        <f t="shared" si="0"/>
        <v>25.238683127572013</v>
      </c>
      <c r="G13" s="68">
        <f t="shared" si="1"/>
        <v>47.050249328730338</v>
      </c>
    </row>
    <row r="14" spans="1:7" ht="15.75" customHeight="1">
      <c r="A14" s="12" t="s">
        <v>56</v>
      </c>
      <c r="B14" s="13">
        <v>1.08040000100001E+16</v>
      </c>
      <c r="C14" s="43">
        <v>1</v>
      </c>
      <c r="D14" s="68">
        <v>0.2</v>
      </c>
      <c r="E14" s="68">
        <v>0.2</v>
      </c>
      <c r="F14" s="68">
        <f t="shared" si="0"/>
        <v>100</v>
      </c>
      <c r="G14" s="68">
        <f t="shared" si="1"/>
        <v>20</v>
      </c>
    </row>
    <row r="15" spans="1:7" ht="27" customHeight="1">
      <c r="A15" s="12" t="s">
        <v>89</v>
      </c>
      <c r="B15" s="14" t="s">
        <v>90</v>
      </c>
      <c r="C15" s="26">
        <v>0</v>
      </c>
      <c r="D15" s="68">
        <v>10</v>
      </c>
      <c r="E15" s="68">
        <v>10</v>
      </c>
      <c r="F15" s="68">
        <f t="shared" si="0"/>
        <v>100</v>
      </c>
      <c r="G15" s="68">
        <v>0</v>
      </c>
    </row>
    <row r="16" spans="1:7" ht="16.5" customHeight="1">
      <c r="A16" s="12" t="s">
        <v>78</v>
      </c>
      <c r="B16" s="13">
        <v>1.16E+16</v>
      </c>
      <c r="C16" s="26">
        <v>0</v>
      </c>
      <c r="D16" s="68" t="s">
        <v>81</v>
      </c>
      <c r="E16" s="68" t="s">
        <v>81</v>
      </c>
      <c r="F16" s="68">
        <v>0</v>
      </c>
      <c r="G16" s="68">
        <v>0</v>
      </c>
    </row>
    <row r="17" spans="1:8" ht="16.5" customHeight="1">
      <c r="A17" s="12" t="s">
        <v>87</v>
      </c>
      <c r="B17" s="13">
        <v>1.17E+16</v>
      </c>
      <c r="C17" s="26">
        <v>0</v>
      </c>
      <c r="D17" s="68">
        <v>0</v>
      </c>
      <c r="E17" s="68">
        <v>0.2</v>
      </c>
      <c r="F17" s="68">
        <v>0</v>
      </c>
      <c r="G17" s="68">
        <v>0</v>
      </c>
    </row>
    <row r="18" spans="1:8" ht="25.5">
      <c r="A18" s="12" t="s">
        <v>79</v>
      </c>
      <c r="B18" s="14" t="s">
        <v>80</v>
      </c>
      <c r="C18" s="44">
        <v>8</v>
      </c>
      <c r="D18" s="68">
        <v>0</v>
      </c>
      <c r="E18" s="68">
        <v>0</v>
      </c>
      <c r="F18" s="68">
        <v>0</v>
      </c>
      <c r="G18" s="68">
        <f t="shared" si="1"/>
        <v>0</v>
      </c>
    </row>
    <row r="19" spans="1:8" ht="39" customHeight="1">
      <c r="A19" s="12" t="s">
        <v>57</v>
      </c>
      <c r="B19" s="14" t="s">
        <v>58</v>
      </c>
      <c r="C19" s="44">
        <v>1908.7</v>
      </c>
      <c r="D19" s="68">
        <v>2863.3</v>
      </c>
      <c r="E19" s="68">
        <v>2362.9</v>
      </c>
      <c r="F19" s="68">
        <f t="shared" si="0"/>
        <v>82.523661509447138</v>
      </c>
      <c r="G19" s="68">
        <f t="shared" si="1"/>
        <v>123.7963011473778</v>
      </c>
    </row>
    <row r="20" spans="1:8" ht="56.25" customHeight="1">
      <c r="A20" s="12" t="s">
        <v>59</v>
      </c>
      <c r="B20" s="14" t="s">
        <v>60</v>
      </c>
      <c r="C20" s="44">
        <v>72.3</v>
      </c>
      <c r="D20" s="68">
        <v>0</v>
      </c>
      <c r="E20" s="68">
        <v>0</v>
      </c>
      <c r="F20" s="68">
        <v>0</v>
      </c>
      <c r="G20" s="68">
        <f t="shared" si="1"/>
        <v>0</v>
      </c>
    </row>
    <row r="21" spans="1:8" ht="42.75" customHeight="1">
      <c r="A21" s="12" t="s">
        <v>61</v>
      </c>
      <c r="B21" s="14" t="s">
        <v>62</v>
      </c>
      <c r="C21" s="44">
        <v>72.3</v>
      </c>
      <c r="D21" s="68">
        <v>0</v>
      </c>
      <c r="E21" s="68">
        <v>0</v>
      </c>
      <c r="F21" s="68">
        <v>0</v>
      </c>
      <c r="G21" s="68">
        <f t="shared" si="1"/>
        <v>0</v>
      </c>
    </row>
    <row r="22" spans="1:8" ht="55.5" customHeight="1">
      <c r="A22" s="34" t="s">
        <v>82</v>
      </c>
      <c r="B22" s="35" t="s">
        <v>88</v>
      </c>
      <c r="C22" s="44">
        <v>274.8</v>
      </c>
      <c r="D22" s="68">
        <v>0</v>
      </c>
      <c r="E22" s="68">
        <v>0</v>
      </c>
      <c r="F22" s="68">
        <v>0</v>
      </c>
      <c r="G22" s="68">
        <f t="shared" si="1"/>
        <v>0</v>
      </c>
    </row>
    <row r="23" spans="1:8" ht="43.5" customHeight="1">
      <c r="A23" s="12" t="s">
        <v>63</v>
      </c>
      <c r="B23" s="14" t="s">
        <v>64</v>
      </c>
      <c r="C23" s="45">
        <v>127.4</v>
      </c>
      <c r="D23" s="68">
        <v>202.5</v>
      </c>
      <c r="E23" s="68">
        <v>134.69999999999999</v>
      </c>
      <c r="F23" s="68">
        <f t="shared" si="0"/>
        <v>66.518518518518505</v>
      </c>
      <c r="G23" s="68">
        <f t="shared" si="1"/>
        <v>105.72998430141286</v>
      </c>
    </row>
    <row r="24" spans="1:8" ht="52.5" customHeight="1">
      <c r="A24" s="12" t="s">
        <v>65</v>
      </c>
      <c r="B24" s="14" t="s">
        <v>66</v>
      </c>
      <c r="C24" s="45">
        <v>127.4</v>
      </c>
      <c r="D24" s="68">
        <v>202.5</v>
      </c>
      <c r="E24" s="68">
        <v>134.69999999999999</v>
      </c>
      <c r="F24" s="68">
        <f t="shared" si="0"/>
        <v>66.518518518518505</v>
      </c>
      <c r="G24" s="68">
        <f t="shared" si="1"/>
        <v>105.72998430141286</v>
      </c>
    </row>
    <row r="25" spans="1:8" ht="17.25" customHeight="1">
      <c r="A25" s="12" t="s">
        <v>67</v>
      </c>
      <c r="B25" s="14" t="s">
        <v>68</v>
      </c>
      <c r="C25" s="45">
        <v>1360.2</v>
      </c>
      <c r="D25" s="68">
        <v>2660.8</v>
      </c>
      <c r="E25" s="68">
        <v>2228.1999999999998</v>
      </c>
      <c r="F25" s="68">
        <f t="shared" si="0"/>
        <v>83.741731809981943</v>
      </c>
      <c r="G25" s="68">
        <f t="shared" si="1"/>
        <v>163.81414497867959</v>
      </c>
    </row>
    <row r="26" spans="1:8" ht="27.75" customHeight="1">
      <c r="A26" s="12" t="s">
        <v>69</v>
      </c>
      <c r="B26" s="14" t="s">
        <v>70</v>
      </c>
      <c r="C26" s="45">
        <v>1360.2</v>
      </c>
      <c r="D26" s="68">
        <v>2660.8</v>
      </c>
      <c r="E26" s="68">
        <v>2228.1999999999998</v>
      </c>
      <c r="F26" s="68">
        <f t="shared" si="0"/>
        <v>83.741731809981943</v>
      </c>
      <c r="G26" s="68">
        <f t="shared" si="1"/>
        <v>163.81414497867959</v>
      </c>
    </row>
    <row r="27" spans="1:8" ht="16.5" customHeight="1">
      <c r="A27" s="34" t="s">
        <v>83</v>
      </c>
      <c r="B27" s="35" t="s">
        <v>85</v>
      </c>
      <c r="C27" s="45">
        <v>33</v>
      </c>
      <c r="D27" s="68">
        <v>0</v>
      </c>
      <c r="E27" s="68">
        <v>0</v>
      </c>
      <c r="F27" s="68">
        <v>0</v>
      </c>
      <c r="G27" s="68">
        <f t="shared" si="1"/>
        <v>0</v>
      </c>
    </row>
    <row r="28" spans="1:8" ht="27.75" customHeight="1">
      <c r="A28" s="34" t="s">
        <v>84</v>
      </c>
      <c r="B28" s="14" t="s">
        <v>86</v>
      </c>
      <c r="C28" s="45">
        <v>41</v>
      </c>
      <c r="D28" s="68">
        <v>0</v>
      </c>
      <c r="E28" s="68">
        <v>0</v>
      </c>
      <c r="F28" s="68">
        <v>0</v>
      </c>
      <c r="G28" s="68">
        <f t="shared" si="1"/>
        <v>0</v>
      </c>
    </row>
    <row r="29" spans="1:8">
      <c r="A29" s="21" t="s">
        <v>4</v>
      </c>
      <c r="B29" s="29"/>
      <c r="C29" s="36">
        <f>C31+C35+C39+C42+C44+C37</f>
        <v>3821.4</v>
      </c>
      <c r="D29" s="53">
        <f t="shared" ref="D29:E29" si="2">D31+D35+D39+D42+D44+D37</f>
        <v>7737.9</v>
      </c>
      <c r="E29" s="53">
        <f t="shared" si="2"/>
        <v>4457.3999999999996</v>
      </c>
      <c r="F29" s="56">
        <f>E29/D29*100</f>
        <v>57.604776489745277</v>
      </c>
      <c r="G29" s="56">
        <f t="shared" ref="G29:G45" si="3">E29/C29*100</f>
        <v>116.64311508871093</v>
      </c>
      <c r="H29" s="40"/>
    </row>
    <row r="30" spans="1:8">
      <c r="A30" s="1" t="s">
        <v>3</v>
      </c>
      <c r="B30" s="30"/>
      <c r="C30" s="24"/>
      <c r="D30" s="57"/>
      <c r="E30" s="57"/>
      <c r="F30" s="56"/>
      <c r="G30" s="56"/>
      <c r="H30" s="40"/>
    </row>
    <row r="31" spans="1:8">
      <c r="A31" s="1" t="s">
        <v>5</v>
      </c>
      <c r="B31" s="31" t="s">
        <v>6</v>
      </c>
      <c r="C31" s="46">
        <v>1693.7</v>
      </c>
      <c r="D31" s="59">
        <v>2926.9</v>
      </c>
      <c r="E31" s="59">
        <v>1961.8</v>
      </c>
      <c r="F31" s="58">
        <f t="shared" ref="F31:F45" si="4">E31/D31*100</f>
        <v>67.026546858450914</v>
      </c>
      <c r="G31" s="58">
        <f t="shared" si="3"/>
        <v>115.82924957194307</v>
      </c>
      <c r="H31" s="40"/>
    </row>
    <row r="32" spans="1:8" ht="51" customHeight="1">
      <c r="A32" s="1" t="s">
        <v>7</v>
      </c>
      <c r="B32" s="32" t="s">
        <v>8</v>
      </c>
      <c r="C32" s="46">
        <v>1691.1</v>
      </c>
      <c r="D32" s="60">
        <v>2915.2</v>
      </c>
      <c r="E32" s="59">
        <v>1958.8</v>
      </c>
      <c r="F32" s="58">
        <f t="shared" si="4"/>
        <v>67.192645444566409</v>
      </c>
      <c r="G32" s="58">
        <f t="shared" si="3"/>
        <v>115.82993317958726</v>
      </c>
      <c r="H32" s="40"/>
    </row>
    <row r="33" spans="1:8" ht="14.25" customHeight="1">
      <c r="A33" s="1" t="s">
        <v>74</v>
      </c>
      <c r="B33" s="32" t="s">
        <v>75</v>
      </c>
      <c r="C33" s="46">
        <v>0</v>
      </c>
      <c r="D33" s="60">
        <v>5</v>
      </c>
      <c r="E33" s="59">
        <v>0</v>
      </c>
      <c r="F33" s="58">
        <f t="shared" si="4"/>
        <v>0</v>
      </c>
      <c r="G33" s="58">
        <v>0</v>
      </c>
      <c r="H33" s="40"/>
    </row>
    <row r="34" spans="1:8" ht="24.75" customHeight="1">
      <c r="A34" s="1" t="s">
        <v>9</v>
      </c>
      <c r="B34" s="31" t="s">
        <v>10</v>
      </c>
      <c r="C34" s="46">
        <v>2.6</v>
      </c>
      <c r="D34" s="59">
        <v>6.7</v>
      </c>
      <c r="E34" s="59">
        <v>3</v>
      </c>
      <c r="F34" s="58">
        <f t="shared" si="4"/>
        <v>44.776119402985074</v>
      </c>
      <c r="G34" s="58">
        <f t="shared" si="3"/>
        <v>115.38461538461537</v>
      </c>
      <c r="H34" s="40"/>
    </row>
    <row r="35" spans="1:8">
      <c r="A35" s="1" t="s">
        <v>11</v>
      </c>
      <c r="B35" s="31" t="s">
        <v>12</v>
      </c>
      <c r="C35" s="46">
        <v>127.4</v>
      </c>
      <c r="D35" s="59">
        <v>202.5</v>
      </c>
      <c r="E35" s="59">
        <v>134.69999999999999</v>
      </c>
      <c r="F35" s="58">
        <f t="shared" si="4"/>
        <v>66.518518518518505</v>
      </c>
      <c r="G35" s="58">
        <f t="shared" si="3"/>
        <v>105.72998430141286</v>
      </c>
      <c r="H35" s="40"/>
    </row>
    <row r="36" spans="1:8" ht="25.5">
      <c r="A36" s="1" t="s">
        <v>13</v>
      </c>
      <c r="B36" s="31" t="s">
        <v>14</v>
      </c>
      <c r="C36" s="46">
        <v>127.4</v>
      </c>
      <c r="D36" s="59">
        <v>202.5</v>
      </c>
      <c r="E36" s="59">
        <v>134.69999999999999</v>
      </c>
      <c r="F36" s="58">
        <f t="shared" si="4"/>
        <v>66.518518518518505</v>
      </c>
      <c r="G36" s="58">
        <f t="shared" si="3"/>
        <v>105.72998430141286</v>
      </c>
      <c r="H36" s="40"/>
    </row>
    <row r="37" spans="1:8" s="41" customFormat="1" ht="25.5">
      <c r="A37" s="51" t="s">
        <v>108</v>
      </c>
      <c r="B37" s="52" t="s">
        <v>109</v>
      </c>
      <c r="C37" s="50">
        <v>458.8</v>
      </c>
      <c r="D37" s="59">
        <v>0</v>
      </c>
      <c r="E37" s="59">
        <v>0</v>
      </c>
      <c r="F37" s="58">
        <v>0</v>
      </c>
      <c r="G37" s="58">
        <f t="shared" si="3"/>
        <v>0</v>
      </c>
      <c r="H37" s="40"/>
    </row>
    <row r="38" spans="1:8" s="41" customFormat="1" ht="51">
      <c r="A38" s="51" t="s">
        <v>110</v>
      </c>
      <c r="B38" s="52" t="s">
        <v>111</v>
      </c>
      <c r="C38" s="50">
        <v>458.8</v>
      </c>
      <c r="D38" s="59">
        <v>0</v>
      </c>
      <c r="E38" s="59">
        <v>0</v>
      </c>
      <c r="F38" s="58">
        <v>0</v>
      </c>
      <c r="G38" s="58">
        <f t="shared" si="3"/>
        <v>0</v>
      </c>
      <c r="H38" s="40"/>
    </row>
    <row r="39" spans="1:8" ht="20.25" customHeight="1">
      <c r="A39" s="1" t="s">
        <v>15</v>
      </c>
      <c r="B39" s="31" t="s">
        <v>16</v>
      </c>
      <c r="C39" s="47">
        <v>247.3</v>
      </c>
      <c r="D39" s="59">
        <v>1442.8</v>
      </c>
      <c r="E39" s="59">
        <v>642.20000000000005</v>
      </c>
      <c r="F39" s="58">
        <f t="shared" si="4"/>
        <v>44.510673690047135</v>
      </c>
      <c r="G39" s="58" t="s">
        <v>112</v>
      </c>
      <c r="H39" s="40"/>
    </row>
    <row r="40" spans="1:8" ht="24.75" customHeight="1">
      <c r="A40" s="1" t="s">
        <v>17</v>
      </c>
      <c r="B40" s="31" t="s">
        <v>18</v>
      </c>
      <c r="C40" s="47">
        <v>205.1</v>
      </c>
      <c r="D40" s="59">
        <v>1442.8</v>
      </c>
      <c r="E40" s="59">
        <v>642.20000000000005</v>
      </c>
      <c r="F40" s="58">
        <f t="shared" si="4"/>
        <v>44.510673690047135</v>
      </c>
      <c r="G40" s="58" t="s">
        <v>113</v>
      </c>
      <c r="H40" s="40"/>
    </row>
    <row r="41" spans="1:8" ht="25.5">
      <c r="A41" s="11" t="s">
        <v>43</v>
      </c>
      <c r="B41" s="31" t="s">
        <v>42</v>
      </c>
      <c r="C41" s="47">
        <v>42.2</v>
      </c>
      <c r="D41" s="59">
        <v>0</v>
      </c>
      <c r="E41" s="59">
        <v>0</v>
      </c>
      <c r="F41" s="58">
        <v>0</v>
      </c>
      <c r="G41" s="58">
        <f t="shared" si="3"/>
        <v>0</v>
      </c>
      <c r="H41" s="40"/>
    </row>
    <row r="42" spans="1:8">
      <c r="A42" s="1" t="s">
        <v>19</v>
      </c>
      <c r="B42" s="31" t="s">
        <v>20</v>
      </c>
      <c r="C42" s="47">
        <v>218.6</v>
      </c>
      <c r="D42" s="59">
        <v>596.70000000000005</v>
      </c>
      <c r="E42" s="59">
        <v>136</v>
      </c>
      <c r="F42" s="58">
        <f t="shared" si="4"/>
        <v>22.792022792022788</v>
      </c>
      <c r="G42" s="58">
        <f t="shared" si="3"/>
        <v>62.214089661482163</v>
      </c>
      <c r="H42" s="40"/>
    </row>
    <row r="43" spans="1:8">
      <c r="A43" s="1" t="s">
        <v>21</v>
      </c>
      <c r="B43" s="31" t="s">
        <v>22</v>
      </c>
      <c r="C43" s="47">
        <v>218.6</v>
      </c>
      <c r="D43" s="59">
        <v>596.70000000000005</v>
      </c>
      <c r="E43" s="59">
        <v>136</v>
      </c>
      <c r="F43" s="58">
        <f t="shared" si="4"/>
        <v>22.792022792022788</v>
      </c>
      <c r="G43" s="58">
        <f t="shared" si="3"/>
        <v>62.214089661482163</v>
      </c>
      <c r="H43" s="40"/>
    </row>
    <row r="44" spans="1:8">
      <c r="A44" s="1" t="s">
        <v>91</v>
      </c>
      <c r="B44" s="31" t="s">
        <v>23</v>
      </c>
      <c r="C44" s="47">
        <v>1075.5999999999999</v>
      </c>
      <c r="D44" s="59">
        <v>2569</v>
      </c>
      <c r="E44" s="59">
        <v>1582.7</v>
      </c>
      <c r="F44" s="58">
        <f t="shared" si="4"/>
        <v>61.607629427792922</v>
      </c>
      <c r="G44" s="58">
        <f t="shared" si="3"/>
        <v>147.1457791000372</v>
      </c>
      <c r="H44" s="40"/>
    </row>
    <row r="45" spans="1:8">
      <c r="A45" s="1" t="s">
        <v>24</v>
      </c>
      <c r="B45" s="31" t="s">
        <v>25</v>
      </c>
      <c r="C45" s="47">
        <v>1075.5999999999999</v>
      </c>
      <c r="D45" s="59">
        <v>2569</v>
      </c>
      <c r="E45" s="59">
        <v>1582.7</v>
      </c>
      <c r="F45" s="58">
        <f t="shared" si="4"/>
        <v>61.607629427792922</v>
      </c>
      <c r="G45" s="58">
        <f t="shared" si="3"/>
        <v>147.1457791000372</v>
      </c>
      <c r="H45" s="40"/>
    </row>
    <row r="46" spans="1:8" ht="25.5">
      <c r="A46" s="6" t="s">
        <v>26</v>
      </c>
      <c r="B46" s="33"/>
      <c r="C46" s="18">
        <f>C4-C29</f>
        <v>246.59999999999991</v>
      </c>
      <c r="D46" s="59">
        <f>D4-D29</f>
        <v>-148.59999999999945</v>
      </c>
      <c r="E46" s="59">
        <f>E4-E29</f>
        <v>-753.19999999999982</v>
      </c>
      <c r="F46" s="59"/>
      <c r="G46" s="59"/>
    </row>
    <row r="47" spans="1:8">
      <c r="A47" s="5" t="s">
        <v>27</v>
      </c>
      <c r="B47" s="8"/>
      <c r="C47" s="15">
        <f t="shared" ref="C47:E47" si="5">C49</f>
        <v>-246.59999999999991</v>
      </c>
      <c r="D47" s="57">
        <f t="shared" si="5"/>
        <v>148.59999999999945</v>
      </c>
      <c r="E47" s="57">
        <f t="shared" si="5"/>
        <v>753.20000000000027</v>
      </c>
      <c r="F47" s="61"/>
      <c r="G47" s="61"/>
    </row>
    <row r="48" spans="1:8">
      <c r="A48" s="1" t="s">
        <v>3</v>
      </c>
      <c r="B48" s="7"/>
      <c r="C48" s="16"/>
      <c r="D48" s="59"/>
      <c r="E48" s="59"/>
      <c r="F48" s="62"/>
      <c r="G48" s="62"/>
    </row>
    <row r="49" spans="1:7" ht="25.5">
      <c r="A49" s="1" t="s">
        <v>28</v>
      </c>
      <c r="B49" s="7" t="s">
        <v>29</v>
      </c>
      <c r="C49" s="16">
        <f>C50+C51</f>
        <v>-246.59999999999991</v>
      </c>
      <c r="D49" s="59">
        <f t="shared" ref="D49:E49" si="6">D50+D51</f>
        <v>148.59999999999945</v>
      </c>
      <c r="E49" s="59">
        <f t="shared" si="6"/>
        <v>753.20000000000027</v>
      </c>
      <c r="F49" s="62"/>
      <c r="G49" s="62"/>
    </row>
    <row r="50" spans="1:7" ht="25.5">
      <c r="A50" s="1" t="s">
        <v>30</v>
      </c>
      <c r="B50" s="7" t="s">
        <v>31</v>
      </c>
      <c r="C50" s="48">
        <v>-4248</v>
      </c>
      <c r="D50" s="59">
        <v>-7589.3</v>
      </c>
      <c r="E50" s="59">
        <v>-3733.9</v>
      </c>
      <c r="F50" s="62"/>
      <c r="G50" s="62"/>
    </row>
    <row r="51" spans="1:7" ht="29.25" customHeight="1">
      <c r="A51" s="1" t="s">
        <v>32</v>
      </c>
      <c r="B51" s="7" t="s">
        <v>33</v>
      </c>
      <c r="C51" s="48">
        <v>4001.4</v>
      </c>
      <c r="D51" s="59">
        <v>7737.9</v>
      </c>
      <c r="E51" s="59">
        <v>4487.1000000000004</v>
      </c>
      <c r="F51" s="62"/>
      <c r="G51" s="62"/>
    </row>
    <row r="55" spans="1:7">
      <c r="A55" s="64" t="s">
        <v>40</v>
      </c>
      <c r="B55" s="64"/>
      <c r="C55" s="64"/>
      <c r="D55" s="64"/>
      <c r="E55" s="64"/>
      <c r="F55" s="64"/>
      <c r="G55" s="64"/>
    </row>
  </sheetData>
  <mergeCells count="2">
    <mergeCell ref="A55:G55"/>
    <mergeCell ref="A1:G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C14" sqref="C14"/>
    </sheetView>
  </sheetViews>
  <sheetFormatPr defaultRowHeight="15"/>
  <cols>
    <col min="1" max="1" width="36" style="3" customWidth="1"/>
    <col min="2" max="2" width="15.7109375" style="3" customWidth="1"/>
    <col min="3" max="3" width="10.42578125" style="3" customWidth="1"/>
    <col min="4" max="4" width="14.140625" style="3" customWidth="1"/>
    <col min="5" max="5" width="14.42578125" style="3" customWidth="1"/>
    <col min="6" max="6" width="11.7109375" style="3" customWidth="1"/>
    <col min="7" max="7" width="12.28515625" style="3" customWidth="1"/>
    <col min="8" max="16384" width="9.140625" style="3"/>
  </cols>
  <sheetData>
    <row r="2" spans="1:7" ht="96" customHeight="1">
      <c r="A2" s="67" t="s">
        <v>101</v>
      </c>
      <c r="B2" s="64"/>
      <c r="C2" s="64"/>
      <c r="D2" s="64"/>
      <c r="E2" s="64"/>
      <c r="F2" s="64"/>
      <c r="G2" s="64"/>
    </row>
    <row r="3" spans="1:7">
      <c r="G3" s="4" t="s">
        <v>41</v>
      </c>
    </row>
    <row r="4" spans="1:7" ht="66.75" customHeight="1">
      <c r="A4" s="9" t="s">
        <v>34</v>
      </c>
      <c r="B4" s="9" t="s">
        <v>35</v>
      </c>
      <c r="C4" s="49" t="s">
        <v>102</v>
      </c>
      <c r="D4" s="49" t="s">
        <v>99</v>
      </c>
      <c r="E4" s="49" t="s">
        <v>103</v>
      </c>
      <c r="F4" s="9" t="s">
        <v>92</v>
      </c>
      <c r="G4" s="9" t="s">
        <v>93</v>
      </c>
    </row>
    <row r="5" spans="1:7" ht="25.5" customHeight="1">
      <c r="A5" s="19" t="s">
        <v>36</v>
      </c>
      <c r="B5" s="63">
        <v>6</v>
      </c>
      <c r="C5" s="54">
        <v>1077</v>
      </c>
      <c r="D5" s="62">
        <v>1499</v>
      </c>
      <c r="E5" s="62">
        <v>1101.5999999999999</v>
      </c>
      <c r="F5" s="62">
        <f>E5/D5*100</f>
        <v>73.488992661774518</v>
      </c>
      <c r="G5" s="62">
        <f>E5/C5*100</f>
        <v>102.2841225626741</v>
      </c>
    </row>
    <row r="6" spans="1:7" ht="24.75" customHeight="1">
      <c r="A6" s="10" t="s">
        <v>37</v>
      </c>
      <c r="B6" s="63">
        <v>6</v>
      </c>
      <c r="C6" s="54">
        <v>934.9</v>
      </c>
      <c r="D6" s="62">
        <v>1716.9</v>
      </c>
      <c r="E6" s="62">
        <v>1071.5</v>
      </c>
      <c r="F6" s="62">
        <f>E6/D6*100</f>
        <v>62.408992952414231</v>
      </c>
      <c r="G6" s="62">
        <f>E6/C6*100</f>
        <v>114.6111883623917</v>
      </c>
    </row>
    <row r="10" spans="1:7">
      <c r="A10" s="64" t="s">
        <v>39</v>
      </c>
      <c r="B10" s="64"/>
      <c r="C10" s="64"/>
      <c r="D10" s="64"/>
      <c r="E10" s="64"/>
      <c r="F10" s="64"/>
      <c r="G10" s="64"/>
    </row>
  </sheetData>
  <mergeCells count="2">
    <mergeCell ref="A2:G2"/>
    <mergeCell ref="A10:G1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C6" sqref="C6"/>
    </sheetView>
  </sheetViews>
  <sheetFormatPr defaultRowHeight="15"/>
  <cols>
    <col min="1" max="1" width="36.7109375" style="3" customWidth="1"/>
    <col min="2" max="2" width="16.85546875" style="3" customWidth="1"/>
    <col min="3" max="3" width="17.42578125" style="3" customWidth="1"/>
    <col min="4" max="4" width="14.5703125" style="3" customWidth="1"/>
    <col min="5" max="5" width="14.28515625" style="3" customWidth="1"/>
    <col min="6" max="6" width="18" style="3" customWidth="1"/>
    <col min="7" max="16384" width="9.140625" style="3"/>
  </cols>
  <sheetData>
    <row r="2" spans="1:7" ht="96" customHeight="1">
      <c r="A2" s="67" t="s">
        <v>104</v>
      </c>
      <c r="B2" s="64"/>
      <c r="C2" s="64"/>
      <c r="D2" s="64"/>
      <c r="E2" s="64"/>
      <c r="F2" s="64"/>
    </row>
    <row r="3" spans="1:7">
      <c r="F3" s="4"/>
    </row>
    <row r="4" spans="1:7" ht="66.75" customHeight="1">
      <c r="A4" s="2" t="s">
        <v>71</v>
      </c>
      <c r="B4" s="49" t="s">
        <v>105</v>
      </c>
      <c r="C4" s="49" t="s">
        <v>106</v>
      </c>
      <c r="D4" s="49" t="s">
        <v>107</v>
      </c>
      <c r="E4" s="39" t="s">
        <v>95</v>
      </c>
      <c r="F4" s="39" t="s">
        <v>93</v>
      </c>
    </row>
    <row r="5" spans="1:7" s="41" customFormat="1" ht="66.75" customHeight="1">
      <c r="A5" s="42" t="s">
        <v>96</v>
      </c>
      <c r="B5" s="55">
        <v>0</v>
      </c>
      <c r="C5" s="62">
        <v>2</v>
      </c>
      <c r="D5" s="62">
        <v>0</v>
      </c>
      <c r="E5" s="62">
        <f t="shared" ref="E5:E8" si="0">D5/C5*100</f>
        <v>0</v>
      </c>
      <c r="F5" s="59">
        <v>0</v>
      </c>
    </row>
    <row r="6" spans="1:7" ht="65.25" customHeight="1">
      <c r="A6" s="23" t="s">
        <v>76</v>
      </c>
      <c r="B6" s="55">
        <v>218.6</v>
      </c>
      <c r="C6" s="62">
        <v>596.70000000000005</v>
      </c>
      <c r="D6" s="62">
        <v>136</v>
      </c>
      <c r="E6" s="62">
        <f t="shared" si="0"/>
        <v>22.792022792022788</v>
      </c>
      <c r="F6" s="59">
        <f t="shared" ref="F6:F8" si="1">D6/B6*100</f>
        <v>62.214089661482163</v>
      </c>
      <c r="G6" s="40"/>
    </row>
    <row r="7" spans="1:7" ht="52.5" customHeight="1">
      <c r="A7" s="22" t="s">
        <v>77</v>
      </c>
      <c r="B7" s="55">
        <v>205.1</v>
      </c>
      <c r="C7" s="62">
        <v>1442.8</v>
      </c>
      <c r="D7" s="62">
        <v>642.20000000000005</v>
      </c>
      <c r="E7" s="62">
        <f t="shared" si="0"/>
        <v>44.510673690047135</v>
      </c>
      <c r="F7" s="59" t="s">
        <v>113</v>
      </c>
    </row>
    <row r="8" spans="1:7">
      <c r="A8" s="17" t="s">
        <v>72</v>
      </c>
      <c r="B8" s="15">
        <f>B6+B7+B5</f>
        <v>423.7</v>
      </c>
      <c r="C8" s="61">
        <f t="shared" ref="C8:D8" si="2">C6+C7+C5</f>
        <v>2041.5</v>
      </c>
      <c r="D8" s="61">
        <f t="shared" si="2"/>
        <v>778.2</v>
      </c>
      <c r="E8" s="61">
        <f t="shared" si="0"/>
        <v>38.119030124908157</v>
      </c>
      <c r="F8" s="57">
        <f t="shared" si="1"/>
        <v>183.6676894028794</v>
      </c>
    </row>
    <row r="12" spans="1:7">
      <c r="A12" s="64" t="s">
        <v>73</v>
      </c>
      <c r="B12" s="64"/>
      <c r="C12" s="64"/>
      <c r="D12" s="64"/>
      <c r="E12" s="64"/>
      <c r="F12" s="64"/>
    </row>
  </sheetData>
  <mergeCells count="2">
    <mergeCell ref="A2:F2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2020-04-30T05:52:08Z</cp:lastPrinted>
  <dcterms:created xsi:type="dcterms:W3CDTF">2017-04-17T10:25:39Z</dcterms:created>
  <dcterms:modified xsi:type="dcterms:W3CDTF">2020-10-20T12:12:32Z</dcterms:modified>
</cp:coreProperties>
</file>