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G32" i="1"/>
  <c r="G34"/>
  <c r="G35"/>
  <c r="G36"/>
  <c r="G37"/>
  <c r="G38"/>
  <c r="G39"/>
  <c r="G40"/>
  <c r="G41"/>
  <c r="G42"/>
  <c r="G43"/>
  <c r="G44"/>
  <c r="G45"/>
  <c r="E31"/>
  <c r="D31"/>
  <c r="F31" s="1"/>
  <c r="F7" i="3"/>
  <c r="G7" i="1"/>
  <c r="G8"/>
  <c r="G9"/>
  <c r="G10"/>
  <c r="G11"/>
  <c r="G12"/>
  <c r="G13"/>
  <c r="G14"/>
  <c r="G19"/>
  <c r="G20"/>
  <c r="G21"/>
  <c r="G22"/>
  <c r="G23"/>
  <c r="G24"/>
  <c r="G25"/>
  <c r="G26"/>
  <c r="G27"/>
  <c r="G28"/>
  <c r="F7"/>
  <c r="F8"/>
  <c r="F9"/>
  <c r="F10"/>
  <c r="F11"/>
  <c r="F12"/>
  <c r="F13"/>
  <c r="F14"/>
  <c r="F15"/>
  <c r="F19"/>
  <c r="F23"/>
  <c r="F24"/>
  <c r="F25"/>
  <c r="F26"/>
  <c r="G31"/>
  <c r="F32"/>
  <c r="F34"/>
  <c r="F35"/>
  <c r="F36"/>
  <c r="F39"/>
  <c r="F40"/>
  <c r="F42"/>
  <c r="F43"/>
  <c r="F44"/>
  <c r="F45"/>
  <c r="E29"/>
  <c r="C29"/>
  <c r="F6" i="3"/>
  <c r="G6" i="2"/>
  <c r="C8" i="3"/>
  <c r="D8"/>
  <c r="B8"/>
  <c r="E5"/>
  <c r="E6"/>
  <c r="C4" i="1"/>
  <c r="D29" l="1"/>
  <c r="F29" s="1"/>
  <c r="G5" i="2"/>
  <c r="G6" i="1"/>
  <c r="F6"/>
  <c r="E7" i="3" l="1"/>
  <c r="E49" i="1"/>
  <c r="E47" s="1"/>
  <c r="E4"/>
  <c r="D4"/>
  <c r="F4" l="1"/>
  <c r="G4"/>
  <c r="E8" i="3"/>
  <c r="F8"/>
  <c r="G29" i="1" l="1"/>
  <c r="E46"/>
  <c r="D46" l="1"/>
  <c r="D49"/>
  <c r="D47" s="1"/>
  <c r="C49" l="1"/>
  <c r="C47" s="1"/>
  <c r="C46"/>
  <c r="F5" i="2"/>
  <c r="F6"/>
</calcChain>
</file>

<file path=xl/sharedStrings.xml><?xml version="1.0" encoding="utf-8"?>
<sst xmlns="http://schemas.openxmlformats.org/spreadsheetml/2006/main" count="118" uniqueCount="112">
  <si>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</si>
  <si>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</si>
  <si>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</si>
  <si>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</si>
  <si>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</si>
  <si>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</si>
  <si>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</si>
  <si>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</si>
  <si>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</si>
  <si>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</si>
  <si>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</si>
  <si>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</si>
  <si>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</si>
  <si>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</si>
  <si>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</si>
  <si>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</si>
  <si>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</si>
  <si>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</si>
  <si>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</si>
  <si>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</si>
  <si>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</si>
  <si>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</si>
  <si>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</si>
  <si>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</si>
  <si>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</si>
  <si>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</si>
  <si>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</si>
  <si>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</si>
  <si>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</si>
  <si>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</si>
  <si>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</si>
  <si>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</si>
  <si>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</si>
  <si>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</si>
  <si>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</si>
  <si>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</si>
  <si>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</si>
  <si>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</si>
  <si>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</si>
  <si>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</si>
  <si>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</si>
  <si>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</si>
  <si>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>00 0412 0000000000 000</t>
  </si>
  <si>
    <t>Другие вопросы в области национальной экономики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</si>
  <si>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</si>
  <si>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</si>
  <si>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</si>
  <si>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</si>
  <si>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</si>
  <si>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</si>
  <si>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</si>
  <si>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</si>
  <si>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</si>
  <si>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</si>
  <si>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</si>
  <si>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</si>
  <si>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</si>
  <si>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</si>
  <si>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образований, в том числе: 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</si>
  <si>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</si>
  <si>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</si>
  <si>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</si>
  <si>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</si>
  <si>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</si>
  <si>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</si>
  <si>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</si>
  <si>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</si>
  <si>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</si>
  <si>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</si>
  <si>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Старожуковского муниципального образования Базарно-Карабулакского муниципального района"</t>
  </si>
  <si>
    <t>Муниципальная программа "Ремонт автомобильных дорог Старожуковского муниципального образования Базарно-Карабулаского муниципального района"</t>
  </si>
  <si>
    <t>Штрафы, санкции возмещение ущерба</t>
  </si>
  <si>
    <t xml:space="preserve">Прочие доходы от использования имущества </t>
  </si>
  <si>
    <t>11109000000000120</t>
  </si>
  <si>
    <t>-</t>
  </si>
  <si>
    <t>Субсидия бюджетам сельских поселений области на реализацию проектов развития муниципальных образований области, основанных на местных инициативах</t>
  </si>
  <si>
    <t>Безвозмездные поступления физ.лиц.</t>
  </si>
  <si>
    <t>Безвозмездные поступления юридических лиц</t>
  </si>
  <si>
    <t>20705030100073150</t>
  </si>
  <si>
    <t xml:space="preserve"> 20405099100073150</t>
  </si>
  <si>
    <t>Прочие неналоговые доходы</t>
  </si>
  <si>
    <t>20229999100073150</t>
  </si>
  <si>
    <t>Прочие поступления от использования имущества</t>
  </si>
  <si>
    <t>11109045100000120</t>
  </si>
  <si>
    <t>Культура и кинематография</t>
  </si>
  <si>
    <t>% исполнения плана 2020</t>
  </si>
  <si>
    <t>% исполнения 2020 года к 2019 году</t>
  </si>
  <si>
    <t>% исполнения плана                       2020 года</t>
  </si>
  <si>
    <t>% исполнения плана 2020 года</t>
  </si>
  <si>
    <t>Муниципальная программа "Обеспечение первичных мер пожарной безопасности Старожуковского муниципального образования Базарно-Карабулакского муниципального района"</t>
  </si>
  <si>
    <t>Национальная безопасность и правоохранительная деятельность</t>
  </si>
  <si>
    <t>00 0300 0000000000 000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</si>
  <si>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</si>
  <si>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00 0309 0000000000 000</t>
  </si>
  <si>
    <t xml:space="preserve">Сведения об исполнении бюджета Старожуковского муниципального образования                                                                                                                                  Базарно-Карабулакского муниципального района 
на 1 января 2021 года         
</t>
  </si>
  <si>
    <t>Исполнено на 1 января 2020г. (тыс.руб)</t>
  </si>
  <si>
    <t>Утвержденные бюджетные назначения на           1 января 2021 г. (тыс.руб)</t>
  </si>
  <si>
    <t>Исполнено на 1 января 2021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</si>
  <si>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января 2021 года 
</t>
  </si>
  <si>
    <t>Исполнено на 1 января 2020 г. (тыс.руб)</t>
  </si>
  <si>
    <t>Исполнено на      1 января 2021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</si>
  <si>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Старожуковского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января 2021 года     
</t>
  </si>
  <si>
    <t>Утвержденные бюджетные назначения на            1 января 2021 г. (тыс.руб)</t>
  </si>
  <si>
    <t>Исполнено на        1 января 2021 г. (тыс.руб)</t>
  </si>
  <si>
    <t>Исполнено на              1 января 2020 г. (тыс.руб)</t>
  </si>
  <si>
    <t>20200000000000150</t>
  </si>
  <si>
    <t>20210000000000150</t>
  </si>
  <si>
    <t>20216001100001150</t>
  </si>
  <si>
    <t>20230000000000150</t>
  </si>
  <si>
    <t>20235118100000150</t>
  </si>
  <si>
    <t>20240000000000150</t>
  </si>
  <si>
    <t>20249999100000150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</si>
</sst>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00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9" fillId="0" borderId="0"/>
  </cellStyleXfs>
  <cellXfs count="66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165" fontId="8" fillId="0" borderId="5" xfId="2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7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37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5" fillId="0" borderId="0" xfId="0" applyNumberFormat="1" applyFont="1"/>
    <xf numFmtId="0" fontId="5" fillId="0" borderId="0" xfId="0" applyFont="1"/>
    <xf numFmtId="165" fontId="8" fillId="0" borderId="1" xfId="1" applyNumberFormat="1" applyFont="1" applyFill="1" applyBorder="1" applyAlignment="1" applyProtection="1">
      <alignment wrapText="1"/>
      <protection hidden="1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8" fillId="0" borderId="1" xfId="1" applyFont="1" applyBorder="1" applyAlignment="1" applyProtection="1">
      <alignment horizontal="left" vertical="top" wrapText="1"/>
      <protection hidden="1"/>
    </xf>
    <xf numFmtId="49" fontId="8" fillId="0" borderId="1" xfId="1" applyNumberFormat="1" applyFont="1" applyBorder="1" applyAlignment="1" applyProtection="1">
      <alignment horizontal="right" vertical="center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topLeftCell="A46" zoomScale="95" zoomScaleNormal="95" workbookViewId="0">
      <selection activeCell="F47" sqref="F47"/>
    </sheetView>
  </sheetViews>
  <sheetFormatPr defaultRowHeight="15"/>
  <cols>
    <col min="1" max="1" width="34.5703125" style="3" customWidth="1"/>
    <col min="2" max="2" width="22.140625" style="3" customWidth="1"/>
    <col min="3" max="3" width="11.7109375" style="3" customWidth="1"/>
    <col min="4" max="4" width="15" style="3" customWidth="1"/>
    <col min="5" max="5" width="12.140625" style="3" customWidth="1"/>
    <col min="6" max="6" width="11.140625" style="3" customWidth="1"/>
    <col min="7" max="7" width="12.7109375" style="3" customWidth="1"/>
    <col min="8" max="16384" width="9.140625" style="3"/>
  </cols>
  <sheetData>
    <row r="1" spans="1:7" ht="63" customHeight="1">
      <c r="A1" s="50" t="s">
        <v>94</v>
      </c>
      <c r="B1" s="51"/>
      <c r="C1" s="51"/>
      <c r="D1" s="51"/>
      <c r="E1" s="51"/>
      <c r="F1" s="51"/>
      <c r="G1" s="51"/>
    </row>
    <row r="2" spans="1:7">
      <c r="G2" s="4" t="s">
        <v>38</v>
      </c>
    </row>
    <row r="3" spans="1:7" ht="63.75" customHeight="1">
      <c r="A3" s="2" t="s">
        <v>0</v>
      </c>
      <c r="B3" s="2" t="s">
        <v>1</v>
      </c>
      <c r="C3" s="38" t="s">
        <v>95</v>
      </c>
      <c r="D3" s="38" t="s">
        <v>96</v>
      </c>
      <c r="E3" s="38" t="s">
        <v>97</v>
      </c>
      <c r="F3" s="2" t="s">
        <v>87</v>
      </c>
      <c r="G3" s="2" t="s">
        <v>86</v>
      </c>
    </row>
    <row r="4" spans="1:7" ht="15.75" customHeight="1">
      <c r="A4" s="31" t="s">
        <v>2</v>
      </c>
      <c r="B4" s="32"/>
      <c r="C4" s="22">
        <f>C6+C19</f>
        <v>11725.3</v>
      </c>
      <c r="D4" s="62">
        <f>D6+D19</f>
        <v>7614.1</v>
      </c>
      <c r="E4" s="62">
        <f>E6+E19</f>
        <v>6759.1</v>
      </c>
      <c r="F4" s="62">
        <f t="shared" ref="F4:F26" si="0">E4/D4*100</f>
        <v>88.770833059718157</v>
      </c>
      <c r="G4" s="62">
        <f t="shared" ref="G4:G28" si="1">E4/C4*100</f>
        <v>57.645433379103316</v>
      </c>
    </row>
    <row r="5" spans="1:7" ht="15" customHeight="1">
      <c r="A5" s="17" t="s">
        <v>3</v>
      </c>
      <c r="B5" s="23"/>
      <c r="C5" s="24"/>
      <c r="D5" s="61"/>
      <c r="E5" s="61"/>
      <c r="F5" s="61"/>
      <c r="G5" s="61"/>
    </row>
    <row r="6" spans="1:7" ht="17.25" customHeight="1">
      <c r="A6" s="53" t="s">
        <v>44</v>
      </c>
      <c r="B6" s="54">
        <v>1E+16</v>
      </c>
      <c r="C6" s="56">
        <v>3861.9</v>
      </c>
      <c r="D6" s="61">
        <v>3826</v>
      </c>
      <c r="E6" s="61">
        <v>3229.7</v>
      </c>
      <c r="F6" s="61">
        <f t="shared" si="0"/>
        <v>84.414532148457909</v>
      </c>
      <c r="G6" s="61">
        <f t="shared" si="1"/>
        <v>83.629819518889661</v>
      </c>
    </row>
    <row r="7" spans="1:7" ht="21" customHeight="1">
      <c r="A7" s="53" t="s">
        <v>45</v>
      </c>
      <c r="B7" s="54">
        <v>1.01E+16</v>
      </c>
      <c r="C7" s="56">
        <v>660.8</v>
      </c>
      <c r="D7" s="61">
        <v>813.8</v>
      </c>
      <c r="E7" s="61">
        <v>749.1</v>
      </c>
      <c r="F7" s="61">
        <f t="shared" si="0"/>
        <v>92.049643647087748</v>
      </c>
      <c r="G7" s="61">
        <f t="shared" si="1"/>
        <v>113.36259079903148</v>
      </c>
    </row>
    <row r="8" spans="1:7" ht="20.25" customHeight="1">
      <c r="A8" s="53" t="s">
        <v>46</v>
      </c>
      <c r="B8" s="55" t="s">
        <v>47</v>
      </c>
      <c r="C8" s="56">
        <v>660.8</v>
      </c>
      <c r="D8" s="61">
        <v>813.8</v>
      </c>
      <c r="E8" s="61">
        <v>749.1</v>
      </c>
      <c r="F8" s="61">
        <f t="shared" si="0"/>
        <v>92.049643647087748</v>
      </c>
      <c r="G8" s="61">
        <f t="shared" si="1"/>
        <v>113.36259079903148</v>
      </c>
    </row>
    <row r="9" spans="1:7" ht="18" customHeight="1">
      <c r="A9" s="53" t="s">
        <v>48</v>
      </c>
      <c r="B9" s="54">
        <v>1.05E+16</v>
      </c>
      <c r="C9" s="56">
        <v>285.39999999999998</v>
      </c>
      <c r="D9" s="61">
        <v>839</v>
      </c>
      <c r="E9" s="61">
        <v>193.6</v>
      </c>
      <c r="F9" s="61">
        <f t="shared" si="0"/>
        <v>23.075089392133492</v>
      </c>
      <c r="G9" s="61">
        <f t="shared" si="1"/>
        <v>67.834618079887875</v>
      </c>
    </row>
    <row r="10" spans="1:7" ht="20.25" customHeight="1">
      <c r="A10" s="53" t="s">
        <v>49</v>
      </c>
      <c r="B10" s="55" t="s">
        <v>50</v>
      </c>
      <c r="C10" s="56">
        <v>285.39999999999998</v>
      </c>
      <c r="D10" s="61">
        <v>839</v>
      </c>
      <c r="E10" s="61">
        <v>193.6</v>
      </c>
      <c r="F10" s="61">
        <f t="shared" si="0"/>
        <v>23.075089392133492</v>
      </c>
      <c r="G10" s="61">
        <f t="shared" si="1"/>
        <v>67.834618079887875</v>
      </c>
    </row>
    <row r="11" spans="1:7" ht="20.25" customHeight="1">
      <c r="A11" s="53" t="s">
        <v>51</v>
      </c>
      <c r="B11" s="54">
        <v>1.06E+16</v>
      </c>
      <c r="C11" s="56">
        <v>2901.8</v>
      </c>
      <c r="D11" s="61">
        <v>2163</v>
      </c>
      <c r="E11" s="61">
        <v>2273.9</v>
      </c>
      <c r="F11" s="61">
        <f t="shared" si="0"/>
        <v>105.12713823393436</v>
      </c>
      <c r="G11" s="61">
        <f t="shared" si="1"/>
        <v>78.361706526983255</v>
      </c>
    </row>
    <row r="12" spans="1:7" ht="19.5" customHeight="1">
      <c r="A12" s="53" t="s">
        <v>52</v>
      </c>
      <c r="B12" s="55" t="s">
        <v>53</v>
      </c>
      <c r="C12" s="56">
        <v>201.8</v>
      </c>
      <c r="D12" s="61">
        <v>233</v>
      </c>
      <c r="E12" s="61">
        <v>179.6</v>
      </c>
      <c r="F12" s="61">
        <f t="shared" si="0"/>
        <v>77.081545064377679</v>
      </c>
      <c r="G12" s="61">
        <f t="shared" si="1"/>
        <v>88.999008919722485</v>
      </c>
    </row>
    <row r="13" spans="1:7" ht="15" customHeight="1">
      <c r="A13" s="53" t="s">
        <v>54</v>
      </c>
      <c r="B13" s="55" t="s">
        <v>55</v>
      </c>
      <c r="C13" s="56">
        <v>2700</v>
      </c>
      <c r="D13" s="61">
        <v>1930</v>
      </c>
      <c r="E13" s="61">
        <v>2094.4</v>
      </c>
      <c r="F13" s="61">
        <f t="shared" si="0"/>
        <v>108.51813471502592</v>
      </c>
      <c r="G13" s="61">
        <f t="shared" si="1"/>
        <v>77.570370370370384</v>
      </c>
    </row>
    <row r="14" spans="1:7" ht="15.75" customHeight="1">
      <c r="A14" s="53" t="s">
        <v>56</v>
      </c>
      <c r="B14" s="54">
        <v>1.08040000100001E+16</v>
      </c>
      <c r="C14" s="56">
        <v>1.4</v>
      </c>
      <c r="D14" s="61">
        <v>0.2</v>
      </c>
      <c r="E14" s="61">
        <v>0.2</v>
      </c>
      <c r="F14" s="61">
        <f t="shared" si="0"/>
        <v>100</v>
      </c>
      <c r="G14" s="61">
        <f t="shared" si="1"/>
        <v>14.285714285714288</v>
      </c>
    </row>
    <row r="15" spans="1:7" ht="27" customHeight="1">
      <c r="A15" s="57" t="s">
        <v>82</v>
      </c>
      <c r="B15" s="59" t="s">
        <v>83</v>
      </c>
      <c r="C15" s="63">
        <v>12.6</v>
      </c>
      <c r="D15" s="61">
        <v>10</v>
      </c>
      <c r="E15" s="61">
        <v>12.6</v>
      </c>
      <c r="F15" s="61">
        <f t="shared" si="0"/>
        <v>126</v>
      </c>
      <c r="G15" s="61">
        <v>0</v>
      </c>
    </row>
    <row r="16" spans="1:7" ht="16.5" customHeight="1">
      <c r="A16" s="57" t="s">
        <v>71</v>
      </c>
      <c r="B16" s="58">
        <v>1.16E+16</v>
      </c>
      <c r="C16" s="63">
        <v>0</v>
      </c>
      <c r="D16" s="61" t="s">
        <v>74</v>
      </c>
      <c r="E16" s="61" t="s">
        <v>74</v>
      </c>
      <c r="F16" s="61">
        <v>0</v>
      </c>
      <c r="G16" s="61">
        <v>0</v>
      </c>
    </row>
    <row r="17" spans="1:8" ht="16.5" customHeight="1">
      <c r="A17" s="57" t="s">
        <v>80</v>
      </c>
      <c r="B17" s="58">
        <v>1.17E+16</v>
      </c>
      <c r="C17" s="63">
        <v>0</v>
      </c>
      <c r="D17" s="61">
        <v>0</v>
      </c>
      <c r="E17" s="61">
        <v>0.2</v>
      </c>
      <c r="F17" s="61">
        <v>0</v>
      </c>
      <c r="G17" s="61">
        <v>0</v>
      </c>
    </row>
    <row r="18" spans="1:8" ht="25.5">
      <c r="A18" s="57" t="s">
        <v>72</v>
      </c>
      <c r="B18" s="59" t="s">
        <v>73</v>
      </c>
      <c r="C18" s="63"/>
      <c r="D18" s="61">
        <v>0</v>
      </c>
      <c r="E18" s="61">
        <v>0</v>
      </c>
      <c r="F18" s="61">
        <v>0</v>
      </c>
      <c r="G18" s="61">
        <v>0</v>
      </c>
    </row>
    <row r="19" spans="1:8" ht="39" customHeight="1">
      <c r="A19" s="57" t="s">
        <v>57</v>
      </c>
      <c r="B19" s="59" t="s">
        <v>105</v>
      </c>
      <c r="C19" s="63">
        <v>7863.4</v>
      </c>
      <c r="D19" s="61">
        <v>3788.1000000000004</v>
      </c>
      <c r="E19" s="61">
        <v>3529.4</v>
      </c>
      <c r="F19" s="61">
        <f t="shared" si="0"/>
        <v>93.17071883002032</v>
      </c>
      <c r="G19" s="61">
        <f t="shared" si="1"/>
        <v>44.883892463819727</v>
      </c>
    </row>
    <row r="20" spans="1:8" ht="56.25" customHeight="1">
      <c r="A20" s="57" t="s">
        <v>58</v>
      </c>
      <c r="B20" s="59" t="s">
        <v>106</v>
      </c>
      <c r="C20" s="63">
        <v>99.9</v>
      </c>
      <c r="D20" s="61">
        <v>0</v>
      </c>
      <c r="E20" s="61">
        <v>0</v>
      </c>
      <c r="F20" s="61">
        <v>0</v>
      </c>
      <c r="G20" s="61">
        <f t="shared" si="1"/>
        <v>0</v>
      </c>
    </row>
    <row r="21" spans="1:8" ht="42.75" customHeight="1">
      <c r="A21" s="57" t="s">
        <v>59</v>
      </c>
      <c r="B21" s="59" t="s">
        <v>107</v>
      </c>
      <c r="C21" s="63">
        <v>99.9</v>
      </c>
      <c r="D21" s="61">
        <v>0</v>
      </c>
      <c r="E21" s="61">
        <v>0</v>
      </c>
      <c r="F21" s="61">
        <v>0</v>
      </c>
      <c r="G21" s="61">
        <f t="shared" si="1"/>
        <v>0</v>
      </c>
    </row>
    <row r="22" spans="1:8" ht="55.5" customHeight="1">
      <c r="A22" s="64" t="s">
        <v>75</v>
      </c>
      <c r="B22" s="65" t="s">
        <v>81</v>
      </c>
      <c r="C22" s="63">
        <v>916</v>
      </c>
      <c r="D22" s="61">
        <v>0</v>
      </c>
      <c r="E22" s="61">
        <v>0</v>
      </c>
      <c r="F22" s="61">
        <v>0</v>
      </c>
      <c r="G22" s="61">
        <f t="shared" si="1"/>
        <v>0</v>
      </c>
    </row>
    <row r="23" spans="1:8" ht="43.5" customHeight="1">
      <c r="A23" s="57" t="s">
        <v>60</v>
      </c>
      <c r="B23" s="59" t="s">
        <v>108</v>
      </c>
      <c r="C23" s="63">
        <v>207.3</v>
      </c>
      <c r="D23" s="61">
        <v>227.3</v>
      </c>
      <c r="E23" s="61">
        <v>227.3</v>
      </c>
      <c r="F23" s="61">
        <f t="shared" si="0"/>
        <v>100</v>
      </c>
      <c r="G23" s="61">
        <f t="shared" si="1"/>
        <v>109.64785335262903</v>
      </c>
    </row>
    <row r="24" spans="1:8" ht="52.5" customHeight="1">
      <c r="A24" s="57" t="s">
        <v>61</v>
      </c>
      <c r="B24" s="59" t="s">
        <v>109</v>
      </c>
      <c r="C24" s="63">
        <v>207.3</v>
      </c>
      <c r="D24" s="61">
        <v>227.3</v>
      </c>
      <c r="E24" s="61">
        <v>227.3</v>
      </c>
      <c r="F24" s="61">
        <f t="shared" si="0"/>
        <v>100</v>
      </c>
      <c r="G24" s="61">
        <f t="shared" si="1"/>
        <v>109.64785335262903</v>
      </c>
    </row>
    <row r="25" spans="1:8" ht="17.25" customHeight="1">
      <c r="A25" s="57" t="s">
        <v>62</v>
      </c>
      <c r="B25" s="59" t="s">
        <v>110</v>
      </c>
      <c r="C25" s="63">
        <v>6566.2</v>
      </c>
      <c r="D25" s="61">
        <v>3560.8</v>
      </c>
      <c r="E25" s="61">
        <v>3302.1</v>
      </c>
      <c r="F25" s="61">
        <f t="shared" si="0"/>
        <v>92.734778701415408</v>
      </c>
      <c r="G25" s="61">
        <f t="shared" si="1"/>
        <v>50.289360665224933</v>
      </c>
    </row>
    <row r="26" spans="1:8" ht="27.75" customHeight="1">
      <c r="A26" s="57" t="s">
        <v>63</v>
      </c>
      <c r="B26" s="59" t="s">
        <v>111</v>
      </c>
      <c r="C26" s="63">
        <v>6566.2</v>
      </c>
      <c r="D26" s="61">
        <v>3560.8</v>
      </c>
      <c r="E26" s="61">
        <v>3302.1</v>
      </c>
      <c r="F26" s="61">
        <f t="shared" si="0"/>
        <v>92.734778701415408</v>
      </c>
      <c r="G26" s="61">
        <f t="shared" si="1"/>
        <v>50.289360665224933</v>
      </c>
    </row>
    <row r="27" spans="1:8" ht="16.5" customHeight="1">
      <c r="A27" s="64" t="s">
        <v>76</v>
      </c>
      <c r="B27" s="65" t="s">
        <v>78</v>
      </c>
      <c r="C27" s="63">
        <v>33</v>
      </c>
      <c r="D27" s="61">
        <v>0</v>
      </c>
      <c r="E27" s="61">
        <v>0</v>
      </c>
      <c r="F27" s="61">
        <v>0</v>
      </c>
      <c r="G27" s="61">
        <f t="shared" si="1"/>
        <v>0</v>
      </c>
    </row>
    <row r="28" spans="1:8" ht="27.75" customHeight="1">
      <c r="A28" s="64" t="s">
        <v>77</v>
      </c>
      <c r="B28" s="59" t="s">
        <v>79</v>
      </c>
      <c r="C28" s="63">
        <v>41</v>
      </c>
      <c r="D28" s="61">
        <v>0</v>
      </c>
      <c r="E28" s="61">
        <v>0</v>
      </c>
      <c r="F28" s="61">
        <v>0</v>
      </c>
      <c r="G28" s="61">
        <f t="shared" si="1"/>
        <v>0</v>
      </c>
    </row>
    <row r="29" spans="1:8">
      <c r="A29" s="18" t="s">
        <v>4</v>
      </c>
      <c r="B29" s="25"/>
      <c r="C29" s="30">
        <f>C31+C35+C39+C42+C44+C37</f>
        <v>10967.6</v>
      </c>
      <c r="D29" s="30">
        <f t="shared" ref="D29:E29" si="2">D31+D35+D39+D42+D44+D37</f>
        <v>8509.5999999999985</v>
      </c>
      <c r="E29" s="30">
        <f t="shared" si="2"/>
        <v>7328.6</v>
      </c>
      <c r="F29" s="30">
        <f>E29/D29*100</f>
        <v>86.121556829933269</v>
      </c>
      <c r="G29" s="30">
        <f t="shared" ref="G29:G45" si="3">E29/C29*100</f>
        <v>66.820452970567857</v>
      </c>
      <c r="H29" s="34"/>
    </row>
    <row r="30" spans="1:8">
      <c r="A30" s="1" t="s">
        <v>3</v>
      </c>
      <c r="B30" s="26"/>
      <c r="C30" s="21"/>
      <c r="D30" s="22"/>
      <c r="E30" s="22"/>
      <c r="F30" s="30"/>
      <c r="G30" s="30"/>
      <c r="H30" s="34"/>
    </row>
    <row r="31" spans="1:8">
      <c r="A31" s="1" t="s">
        <v>5</v>
      </c>
      <c r="B31" s="27" t="s">
        <v>6</v>
      </c>
      <c r="C31" s="43">
        <v>4590.6000000000004</v>
      </c>
      <c r="D31" s="45">
        <f>D32+D34</f>
        <v>3609.1</v>
      </c>
      <c r="E31" s="45">
        <f>E32+E34</f>
        <v>3118.9</v>
      </c>
      <c r="F31" s="47">
        <f t="shared" ref="F31:F45" si="4">E31/D31*100</f>
        <v>86.417666454240674</v>
      </c>
      <c r="G31" s="47">
        <f t="shared" si="3"/>
        <v>67.941009889774747</v>
      </c>
      <c r="H31" s="34"/>
    </row>
    <row r="32" spans="1:8" ht="51" customHeight="1">
      <c r="A32" s="1" t="s">
        <v>7</v>
      </c>
      <c r="B32" s="28" t="s">
        <v>8</v>
      </c>
      <c r="C32" s="43">
        <v>4518.3999999999996</v>
      </c>
      <c r="D32" s="48">
        <v>3073.2</v>
      </c>
      <c r="E32" s="45">
        <v>3063.9</v>
      </c>
      <c r="F32" s="47">
        <f t="shared" si="4"/>
        <v>99.697383834439677</v>
      </c>
      <c r="G32" s="47">
        <f t="shared" si="3"/>
        <v>67.80940155807366</v>
      </c>
      <c r="H32" s="34"/>
    </row>
    <row r="33" spans="1:8" ht="14.25" customHeight="1">
      <c r="A33" s="1" t="s">
        <v>67</v>
      </c>
      <c r="B33" s="28" t="s">
        <v>68</v>
      </c>
      <c r="C33" s="37">
        <v>0</v>
      </c>
      <c r="D33" s="48">
        <v>0</v>
      </c>
      <c r="E33" s="45">
        <v>0</v>
      </c>
      <c r="F33" s="47">
        <v>0</v>
      </c>
      <c r="G33" s="47">
        <v>0</v>
      </c>
      <c r="H33" s="34"/>
    </row>
    <row r="34" spans="1:8" ht="24.75" customHeight="1">
      <c r="A34" s="1" t="s">
        <v>9</v>
      </c>
      <c r="B34" s="27" t="s">
        <v>10</v>
      </c>
      <c r="C34" s="44">
        <v>72.2</v>
      </c>
      <c r="D34" s="45">
        <v>535.9</v>
      </c>
      <c r="E34" s="45">
        <v>55</v>
      </c>
      <c r="F34" s="47">
        <f t="shared" si="4"/>
        <v>10.263108788953163</v>
      </c>
      <c r="G34" s="47">
        <f t="shared" si="3"/>
        <v>76.177285318559555</v>
      </c>
      <c r="H34" s="34"/>
    </row>
    <row r="35" spans="1:8">
      <c r="A35" s="1" t="s">
        <v>11</v>
      </c>
      <c r="B35" s="27" t="s">
        <v>12</v>
      </c>
      <c r="C35" s="44">
        <v>207.3</v>
      </c>
      <c r="D35" s="45">
        <v>227.3</v>
      </c>
      <c r="E35" s="45">
        <v>227.3</v>
      </c>
      <c r="F35" s="47">
        <f t="shared" si="4"/>
        <v>100</v>
      </c>
      <c r="G35" s="47">
        <f t="shared" si="3"/>
        <v>109.64785335262903</v>
      </c>
      <c r="H35" s="34"/>
    </row>
    <row r="36" spans="1:8" ht="25.5">
      <c r="A36" s="1" t="s">
        <v>13</v>
      </c>
      <c r="B36" s="27" t="s">
        <v>14</v>
      </c>
      <c r="C36" s="44">
        <v>207.3</v>
      </c>
      <c r="D36" s="45">
        <v>227.3</v>
      </c>
      <c r="E36" s="45">
        <v>227.3</v>
      </c>
      <c r="F36" s="47">
        <f t="shared" si="4"/>
        <v>100</v>
      </c>
      <c r="G36" s="47">
        <f t="shared" si="3"/>
        <v>109.64785335262903</v>
      </c>
      <c r="H36" s="34"/>
    </row>
    <row r="37" spans="1:8" s="35" customFormat="1" ht="25.5">
      <c r="A37" s="39" t="s">
        <v>90</v>
      </c>
      <c r="B37" s="40" t="s">
        <v>91</v>
      </c>
      <c r="C37" s="44">
        <v>1100</v>
      </c>
      <c r="D37" s="45">
        <v>0</v>
      </c>
      <c r="E37" s="45">
        <v>0</v>
      </c>
      <c r="F37" s="47">
        <v>0</v>
      </c>
      <c r="G37" s="47">
        <f t="shared" si="3"/>
        <v>0</v>
      </c>
      <c r="H37" s="34"/>
    </row>
    <row r="38" spans="1:8" s="35" customFormat="1" ht="51">
      <c r="A38" s="39" t="s">
        <v>92</v>
      </c>
      <c r="B38" s="40" t="s">
        <v>93</v>
      </c>
      <c r="C38" s="44">
        <v>1100</v>
      </c>
      <c r="D38" s="45">
        <v>0</v>
      </c>
      <c r="E38" s="45">
        <v>0</v>
      </c>
      <c r="F38" s="47">
        <v>0</v>
      </c>
      <c r="G38" s="47">
        <f t="shared" si="3"/>
        <v>0</v>
      </c>
      <c r="H38" s="34"/>
    </row>
    <row r="39" spans="1:8" ht="20.25" customHeight="1">
      <c r="A39" s="1" t="s">
        <v>15</v>
      </c>
      <c r="B39" s="27" t="s">
        <v>16</v>
      </c>
      <c r="C39" s="44">
        <v>1509.3</v>
      </c>
      <c r="D39" s="45">
        <v>1442.8</v>
      </c>
      <c r="E39" s="45">
        <v>1442.8</v>
      </c>
      <c r="F39" s="47">
        <f t="shared" si="4"/>
        <v>100</v>
      </c>
      <c r="G39" s="47">
        <f t="shared" si="3"/>
        <v>95.593983966076991</v>
      </c>
      <c r="H39" s="34"/>
    </row>
    <row r="40" spans="1:8" ht="24.75" customHeight="1">
      <c r="A40" s="1" t="s">
        <v>17</v>
      </c>
      <c r="B40" s="27" t="s">
        <v>18</v>
      </c>
      <c r="C40" s="44">
        <v>1368.8</v>
      </c>
      <c r="D40" s="45">
        <v>1442.8</v>
      </c>
      <c r="E40" s="45">
        <v>1442.8</v>
      </c>
      <c r="F40" s="47">
        <f t="shared" si="4"/>
        <v>100</v>
      </c>
      <c r="G40" s="47">
        <f t="shared" si="3"/>
        <v>105.40619520748101</v>
      </c>
      <c r="H40" s="34"/>
    </row>
    <row r="41" spans="1:8" ht="25.5">
      <c r="A41" s="11" t="s">
        <v>43</v>
      </c>
      <c r="B41" s="27" t="s">
        <v>42</v>
      </c>
      <c r="C41" s="44">
        <v>140.5</v>
      </c>
      <c r="D41" s="45">
        <v>0</v>
      </c>
      <c r="E41" s="45">
        <v>0</v>
      </c>
      <c r="F41" s="47">
        <v>0</v>
      </c>
      <c r="G41" s="47">
        <f t="shared" si="3"/>
        <v>0</v>
      </c>
      <c r="H41" s="34"/>
    </row>
    <row r="42" spans="1:8">
      <c r="A42" s="1" t="s">
        <v>19</v>
      </c>
      <c r="B42" s="27" t="s">
        <v>20</v>
      </c>
      <c r="C42" s="44">
        <v>249</v>
      </c>
      <c r="D42" s="45">
        <v>531.9</v>
      </c>
      <c r="E42" s="45">
        <v>188.2</v>
      </c>
      <c r="F42" s="47">
        <f t="shared" si="4"/>
        <v>35.382590712539951</v>
      </c>
      <c r="G42" s="47">
        <f t="shared" si="3"/>
        <v>75.582329317269071</v>
      </c>
      <c r="H42" s="34"/>
    </row>
    <row r="43" spans="1:8">
      <c r="A43" s="1" t="s">
        <v>21</v>
      </c>
      <c r="B43" s="27" t="s">
        <v>22</v>
      </c>
      <c r="C43" s="44">
        <v>249</v>
      </c>
      <c r="D43" s="45">
        <v>531.9</v>
      </c>
      <c r="E43" s="45">
        <v>188.2</v>
      </c>
      <c r="F43" s="47">
        <f t="shared" si="4"/>
        <v>35.382590712539951</v>
      </c>
      <c r="G43" s="47">
        <f t="shared" si="3"/>
        <v>75.582329317269071</v>
      </c>
      <c r="H43" s="34"/>
    </row>
    <row r="44" spans="1:8">
      <c r="A44" s="1" t="s">
        <v>84</v>
      </c>
      <c r="B44" s="27" t="s">
        <v>23</v>
      </c>
      <c r="C44" s="44">
        <v>3311.4</v>
      </c>
      <c r="D44" s="45">
        <v>2698.5</v>
      </c>
      <c r="E44" s="45">
        <v>2351.4</v>
      </c>
      <c r="F44" s="47">
        <f t="shared" si="4"/>
        <v>87.137298499166207</v>
      </c>
      <c r="G44" s="47">
        <f t="shared" si="3"/>
        <v>71.009240804493572</v>
      </c>
      <c r="H44" s="34"/>
    </row>
    <row r="45" spans="1:8">
      <c r="A45" s="1" t="s">
        <v>24</v>
      </c>
      <c r="B45" s="27" t="s">
        <v>25</v>
      </c>
      <c r="C45" s="44">
        <v>3311.4</v>
      </c>
      <c r="D45" s="45">
        <v>2698.5</v>
      </c>
      <c r="E45" s="45">
        <v>2351.4</v>
      </c>
      <c r="F45" s="47">
        <f t="shared" si="4"/>
        <v>87.137298499166207</v>
      </c>
      <c r="G45" s="47">
        <f t="shared" si="3"/>
        <v>71.009240804493572</v>
      </c>
      <c r="H45" s="34"/>
    </row>
    <row r="46" spans="1:8" ht="25.5">
      <c r="A46" s="6" t="s">
        <v>26</v>
      </c>
      <c r="B46" s="29"/>
      <c r="C46" s="15">
        <f>C4-C29</f>
        <v>757.69999999999891</v>
      </c>
      <c r="D46" s="45">
        <f>D4-D29</f>
        <v>-895.49999999999818</v>
      </c>
      <c r="E46" s="45">
        <f>E4-E29</f>
        <v>-569.5</v>
      </c>
      <c r="F46" s="45"/>
      <c r="G46" s="45"/>
    </row>
    <row r="47" spans="1:8">
      <c r="A47" s="5" t="s">
        <v>27</v>
      </c>
      <c r="B47" s="8"/>
      <c r="C47" s="12">
        <f t="shared" ref="C47:E47" si="5">C49</f>
        <v>-757.70000000000073</v>
      </c>
      <c r="D47" s="22">
        <f t="shared" si="5"/>
        <v>895.5</v>
      </c>
      <c r="E47" s="22">
        <f t="shared" si="5"/>
        <v>569.5</v>
      </c>
      <c r="F47" s="12"/>
      <c r="G47" s="12"/>
    </row>
    <row r="48" spans="1:8">
      <c r="A48" s="1" t="s">
        <v>3</v>
      </c>
      <c r="B48" s="7"/>
      <c r="C48" s="13"/>
      <c r="D48" s="61"/>
      <c r="E48" s="61"/>
      <c r="F48" s="60"/>
      <c r="G48" s="60"/>
    </row>
    <row r="49" spans="1:7" ht="25.5">
      <c r="A49" s="1" t="s">
        <v>28</v>
      </c>
      <c r="B49" s="7" t="s">
        <v>29</v>
      </c>
      <c r="C49" s="13">
        <f>C50+C51</f>
        <v>-757.70000000000073</v>
      </c>
      <c r="D49" s="61">
        <f t="shared" ref="D49:E49" si="6">D50+D51</f>
        <v>895.5</v>
      </c>
      <c r="E49" s="61">
        <f t="shared" si="6"/>
        <v>569.5</v>
      </c>
      <c r="F49" s="60"/>
      <c r="G49" s="60"/>
    </row>
    <row r="50" spans="1:7" ht="25.5">
      <c r="A50" s="1" t="s">
        <v>30</v>
      </c>
      <c r="B50" s="7" t="s">
        <v>31</v>
      </c>
      <c r="C50" s="45">
        <v>-11930.5</v>
      </c>
      <c r="D50" s="61">
        <v>-7614.1</v>
      </c>
      <c r="E50" s="61">
        <v>-6788.8</v>
      </c>
      <c r="F50" s="60"/>
      <c r="G50" s="60"/>
    </row>
    <row r="51" spans="1:7" ht="29.25" customHeight="1">
      <c r="A51" s="1" t="s">
        <v>32</v>
      </c>
      <c r="B51" s="7" t="s">
        <v>33</v>
      </c>
      <c r="C51" s="45">
        <v>11172.8</v>
      </c>
      <c r="D51" s="61">
        <v>8509.6</v>
      </c>
      <c r="E51" s="61">
        <v>7358.3</v>
      </c>
      <c r="F51" s="60"/>
      <c r="G51" s="60"/>
    </row>
    <row r="55" spans="1:7">
      <c r="A55" s="49" t="s">
        <v>40</v>
      </c>
      <c r="B55" s="49"/>
      <c r="C55" s="49"/>
      <c r="D55" s="49"/>
      <c r="E55" s="49"/>
      <c r="F55" s="49"/>
      <c r="G55" s="49"/>
    </row>
  </sheetData>
  <mergeCells count="2">
    <mergeCell ref="A55:G55"/>
    <mergeCell ref="A1:G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10" sqref="A10:G10"/>
    </sheetView>
  </sheetViews>
  <sheetFormatPr defaultRowHeight="15"/>
  <cols>
    <col min="1" max="1" width="36" style="3" customWidth="1"/>
    <col min="2" max="2" width="15.7109375" style="3" customWidth="1"/>
    <col min="3" max="3" width="10.42578125" style="3" customWidth="1"/>
    <col min="4" max="4" width="14.140625" style="3" customWidth="1"/>
    <col min="5" max="5" width="14.42578125" style="3" customWidth="1"/>
    <col min="6" max="6" width="11.7109375" style="3" customWidth="1"/>
    <col min="7" max="7" width="12.28515625" style="3" customWidth="1"/>
    <col min="8" max="16384" width="9.140625" style="3"/>
  </cols>
  <sheetData>
    <row r="2" spans="1:7" ht="96" customHeight="1">
      <c r="A2" s="52" t="s">
        <v>98</v>
      </c>
      <c r="B2" s="49"/>
      <c r="C2" s="49"/>
      <c r="D2" s="49"/>
      <c r="E2" s="49"/>
      <c r="F2" s="49"/>
      <c r="G2" s="49"/>
    </row>
    <row r="3" spans="1:7">
      <c r="G3" s="4" t="s">
        <v>41</v>
      </c>
    </row>
    <row r="4" spans="1:7" ht="66.75" customHeight="1">
      <c r="A4" s="9" t="s">
        <v>34</v>
      </c>
      <c r="B4" s="9" t="s">
        <v>35</v>
      </c>
      <c r="C4" s="38" t="s">
        <v>99</v>
      </c>
      <c r="D4" s="38" t="s">
        <v>96</v>
      </c>
      <c r="E4" s="38" t="s">
        <v>100</v>
      </c>
      <c r="F4" s="9" t="s">
        <v>85</v>
      </c>
      <c r="G4" s="9" t="s">
        <v>86</v>
      </c>
    </row>
    <row r="5" spans="1:7" ht="25.5" customHeight="1">
      <c r="A5" s="16" t="s">
        <v>36</v>
      </c>
      <c r="B5" s="46">
        <v>6</v>
      </c>
      <c r="C5" s="42">
        <v>1591.5</v>
      </c>
      <c r="D5" s="42">
        <v>1588.5</v>
      </c>
      <c r="E5" s="42">
        <v>1588.5</v>
      </c>
      <c r="F5" s="42">
        <f>E5/D5*100</f>
        <v>100</v>
      </c>
      <c r="G5" s="42">
        <f>E5/C5*100</f>
        <v>99.811498586239395</v>
      </c>
    </row>
    <row r="6" spans="1:7" ht="24.75" customHeight="1">
      <c r="A6" s="10" t="s">
        <v>37</v>
      </c>
      <c r="B6" s="46">
        <v>4.8</v>
      </c>
      <c r="C6" s="42">
        <v>1413.9</v>
      </c>
      <c r="D6" s="42">
        <v>1754.3</v>
      </c>
      <c r="E6" s="42">
        <v>1553.6</v>
      </c>
      <c r="F6" s="42">
        <f>E6/D6*100</f>
        <v>88.559539417431452</v>
      </c>
      <c r="G6" s="42">
        <f>E6/C6*100</f>
        <v>109.88047245208288</v>
      </c>
    </row>
    <row r="10" spans="1:7">
      <c r="A10" s="49" t="s">
        <v>39</v>
      </c>
      <c r="B10" s="49"/>
      <c r="C10" s="49"/>
      <c r="D10" s="49"/>
      <c r="E10" s="49"/>
      <c r="F10" s="49"/>
      <c r="G10" s="49"/>
    </row>
  </sheetData>
  <mergeCells count="2">
    <mergeCell ref="A2:G2"/>
    <mergeCell ref="A10:G1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F8" sqref="F8"/>
    </sheetView>
  </sheetViews>
  <sheetFormatPr defaultRowHeight="15"/>
  <cols>
    <col min="1" max="1" width="36.7109375" style="3" customWidth="1"/>
    <col min="2" max="2" width="16.85546875" style="3" customWidth="1"/>
    <col min="3" max="3" width="17.42578125" style="3" customWidth="1"/>
    <col min="4" max="4" width="14.5703125" style="3" customWidth="1"/>
    <col min="5" max="5" width="14.28515625" style="3" customWidth="1"/>
    <col min="6" max="6" width="18" style="3" customWidth="1"/>
    <col min="7" max="16384" width="9.140625" style="3"/>
  </cols>
  <sheetData>
    <row r="2" spans="1:7" ht="96" customHeight="1">
      <c r="A2" s="52" t="s">
        <v>101</v>
      </c>
      <c r="B2" s="49"/>
      <c r="C2" s="49"/>
      <c r="D2" s="49"/>
      <c r="E2" s="49"/>
      <c r="F2" s="49"/>
    </row>
    <row r="3" spans="1:7">
      <c r="F3" s="4"/>
    </row>
    <row r="4" spans="1:7" ht="66.75" customHeight="1">
      <c r="A4" s="2" t="s">
        <v>64</v>
      </c>
      <c r="B4" s="38" t="s">
        <v>104</v>
      </c>
      <c r="C4" s="38" t="s">
        <v>102</v>
      </c>
      <c r="D4" s="38" t="s">
        <v>103</v>
      </c>
      <c r="E4" s="33" t="s">
        <v>88</v>
      </c>
      <c r="F4" s="33" t="s">
        <v>86</v>
      </c>
    </row>
    <row r="5" spans="1:7" s="35" customFormat="1" ht="66.75" customHeight="1">
      <c r="A5" s="36" t="s">
        <v>89</v>
      </c>
      <c r="B5" s="41">
        <v>0</v>
      </c>
      <c r="C5" s="42">
        <v>2</v>
      </c>
      <c r="D5" s="42">
        <v>2</v>
      </c>
      <c r="E5" s="42">
        <f t="shared" ref="E5:E8" si="0">D5/C5*100</f>
        <v>100</v>
      </c>
      <c r="F5" s="45">
        <v>0</v>
      </c>
    </row>
    <row r="6" spans="1:7" ht="65.25" customHeight="1">
      <c r="A6" s="20" t="s">
        <v>69</v>
      </c>
      <c r="B6" s="41">
        <v>249</v>
      </c>
      <c r="C6" s="42">
        <v>531.9</v>
      </c>
      <c r="D6" s="42">
        <v>188.2</v>
      </c>
      <c r="E6" s="42">
        <f t="shared" si="0"/>
        <v>35.382590712539951</v>
      </c>
      <c r="F6" s="45">
        <f t="shared" ref="F6:F8" si="1">D6/B6*100</f>
        <v>75.582329317269071</v>
      </c>
      <c r="G6" s="34"/>
    </row>
    <row r="7" spans="1:7" ht="52.5" customHeight="1">
      <c r="A7" s="19" t="s">
        <v>70</v>
      </c>
      <c r="B7" s="41">
        <v>1368.8</v>
      </c>
      <c r="C7" s="42">
        <v>1442.8</v>
      </c>
      <c r="D7" s="42">
        <v>1442.8</v>
      </c>
      <c r="E7" s="42">
        <f t="shared" si="0"/>
        <v>100</v>
      </c>
      <c r="F7" s="45">
        <f t="shared" si="1"/>
        <v>105.40619520748101</v>
      </c>
    </row>
    <row r="8" spans="1:7">
      <c r="A8" s="14" t="s">
        <v>65</v>
      </c>
      <c r="B8" s="12">
        <f>B6+B7+B5</f>
        <v>1617.8</v>
      </c>
      <c r="C8" s="12">
        <f t="shared" ref="C8:D8" si="2">C6+C7+C5</f>
        <v>1976.6999999999998</v>
      </c>
      <c r="D8" s="12">
        <f t="shared" si="2"/>
        <v>1633</v>
      </c>
      <c r="E8" s="12">
        <f t="shared" si="0"/>
        <v>82.612434866191137</v>
      </c>
      <c r="F8" s="22">
        <f t="shared" si="1"/>
        <v>100.93954753368773</v>
      </c>
    </row>
    <row r="12" spans="1:7">
      <c r="A12" s="49" t="s">
        <v>66</v>
      </c>
      <c r="B12" s="49"/>
      <c r="C12" s="49"/>
      <c r="D12" s="49"/>
      <c r="E12" s="49"/>
      <c r="F12" s="49"/>
    </row>
  </sheetData>
  <mergeCells count="2">
    <mergeCell ref="A2:F2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2020-04-30T05:52:08Z</cp:lastPrinted>
  <dcterms:created xsi:type="dcterms:W3CDTF">2017-04-17T10:25:39Z</dcterms:created>
  <dcterms:modified xsi:type="dcterms:W3CDTF">2021-01-22T06:16:21Z</dcterms:modified>
</cp:coreProperties>
</file>