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440" yWindow="90" windowWidth="13575" windowHeight="11760" activeTab="2"/>
  </bookViews>
  <sheets>
    <sheet name="таблица 1" sheetId="1" r:id="rId1"/>
    <sheet name="таблица 2" sheetId="2" r:id="rId2"/>
    <sheet name="таблица 3" sheetId="3" r:id="rId3"/>
  </sheets>
  <calcPr calcId="125725"/>
</workbook>
</file>

<file path=xl/calcChain.xml><?xml version="1.0" encoding="utf-8"?>
<calcChain xmlns="http://schemas.openxmlformats.org/spreadsheetml/2006/main">
  <c r="G7" i="1"/>
  <c r="G8"/>
  <c r="G9"/>
  <c r="G13"/>
  <c r="G14"/>
  <c r="G15"/>
  <c r="G16"/>
  <c r="G17"/>
  <c r="G18"/>
  <c r="G19"/>
  <c r="G21"/>
  <c r="G25"/>
  <c r="G26"/>
  <c r="G27"/>
  <c r="G28"/>
  <c r="F7"/>
  <c r="F8"/>
  <c r="F9"/>
  <c r="F10"/>
  <c r="F11"/>
  <c r="F12"/>
  <c r="F13"/>
  <c r="F14"/>
  <c r="F15"/>
  <c r="F17"/>
  <c r="F18"/>
  <c r="F20"/>
  <c r="F21"/>
  <c r="F22"/>
  <c r="F23"/>
  <c r="F24"/>
  <c r="F25"/>
  <c r="F26"/>
  <c r="F27"/>
  <c r="F28"/>
  <c r="F5" i="3"/>
  <c r="E6"/>
  <c r="E7"/>
  <c r="E8"/>
  <c r="D31" i="1"/>
  <c r="E31"/>
  <c r="C31"/>
  <c r="G32"/>
  <c r="G33"/>
  <c r="G35"/>
  <c r="G40"/>
  <c r="G41"/>
  <c r="F32"/>
  <c r="F31" s="1"/>
  <c r="F33"/>
  <c r="F35"/>
  <c r="F37"/>
  <c r="F38"/>
  <c r="F40"/>
  <c r="F41"/>
  <c r="F43"/>
  <c r="G43"/>
  <c r="C13"/>
  <c r="C7" s="1"/>
  <c r="C20" l="1"/>
  <c r="C5" s="1"/>
  <c r="D5" l="1"/>
  <c r="E5"/>
  <c r="D42"/>
  <c r="D36"/>
  <c r="E36"/>
  <c r="C36"/>
  <c r="E42"/>
  <c r="D39"/>
  <c r="E39"/>
  <c r="D34"/>
  <c r="E34"/>
  <c r="F39" l="1"/>
  <c r="F36"/>
  <c r="F34"/>
  <c r="F42"/>
  <c r="F5"/>
  <c r="G5" l="1"/>
  <c r="F6" i="3"/>
  <c r="C42" i="1"/>
  <c r="G42" s="1"/>
  <c r="C39"/>
  <c r="G39" s="1"/>
  <c r="C34"/>
  <c r="G34" s="1"/>
  <c r="C29" l="1"/>
  <c r="E5" i="3"/>
  <c r="C47" i="1"/>
  <c r="C45" s="1"/>
  <c r="C8" i="3"/>
  <c r="D8"/>
  <c r="F5" i="2"/>
  <c r="C44" i="1" l="1"/>
  <c r="D29"/>
  <c r="E29" l="1"/>
  <c r="G29" s="1"/>
  <c r="F29" l="1"/>
  <c r="D47" l="1"/>
  <c r="D45" s="1"/>
  <c r="E47"/>
  <c r="E45" s="1"/>
  <c r="E44"/>
  <c r="D44"/>
  <c r="G6" i="2" l="1"/>
  <c r="F6"/>
  <c r="G5"/>
</calcChain>
</file>

<file path=xl/sharedStrings.xml><?xml version="1.0" encoding="utf-8"?>
<sst xmlns="http://schemas.openxmlformats.org/spreadsheetml/2006/main" count="116" uniqueCount="101">
  <si>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</si>
  <si>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</si>
  <si>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</si>
  <si>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</si>
  <si>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</si>
  <si>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</si>
  <si>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</si>
  <si>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</si>
  <si>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</si>
  <si>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</si>
  <si>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</si>
  <si>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</si>
  <si>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</si>
  <si>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</si>
  <si>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</si>
  <si>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</si>
  <si>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</si>
  <si>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</si>
  <si>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</si>
  <si>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</si>
  <si>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</si>
  <si>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</si>
  <si>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</si>
  <si>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</si>
  <si>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</si>
  <si>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</si>
  <si>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</si>
  <si>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</si>
  <si>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</si>
  <si>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</si>
  <si>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</si>
  <si>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</si>
  <si>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</si>
  <si>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</si>
  <si>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</si>
  <si>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</si>
  <si>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</si>
  <si>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</si>
  <si>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</si>
  <si>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</si>
  <si>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</si>
  <si>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</si>
  <si>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</si>
  <si>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</si>
  <si>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</si>
  <si>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</si>
  <si>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</si>
  <si>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</si>
  <si>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</si>
  <si>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</si>
  <si>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</si>
  <si>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</si>
  <si>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</si>
  <si>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</si>
  <si>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</si>
  <si>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 , в том числе: </t>
  </si>
  <si>
    <t xml:space="preserve">Дотация  на выравнивание бюджетной обеспеченности поселений за счет средств областного бюджета  </t>
  </si>
  <si>
    <t xml:space="preserve">Дотация на выравнивание бюджетной обеспеченности поселений за счет средств местного бюджета из районного фонда финансовой поддержки поселений </t>
  </si>
  <si>
    <t>Субвенции бюджетам субъектов Российской Федерации и муниципальных образований, в том числе: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</si>
  <si>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</si>
  <si>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</si>
  <si>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поселений</t>
  </si>
  <si>
    <t>Наименование муниципальной программы</t>
  </si>
  <si>
    <t>ИТОГО:</t>
  </si>
  <si>
    <t>Муниципальная программа "Комплексное благоустройство территории Шняевского муниципального образования Базарно-Карабулакского муниципального района"</t>
  </si>
  <si>
    <t>Муниципальная программа "Ремонт автомобильных дорог Шняевского муниципального образования Базарно-Карабулакского муниципального района"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</si>
  <si>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</si>
  <si>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, государственных внебюджетных фондов и созданных ими учреждений ( за исключением имущества бюджетных и автономных учреждений)</t>
  </si>
  <si>
    <t>11105030000000120</t>
  </si>
  <si>
    <t>Культура и кинематография</t>
  </si>
  <si>
    <t>Муниципальная программа "Обеспечение первичных мер пожарной безопасности Шняевского муниципального образования Базарно-Карабулакского муниципального района"</t>
  </si>
  <si>
    <t>% исполнения плана                       2022 года</t>
  </si>
  <si>
    <t>% исполнения 2022 года к 2021 году</t>
  </si>
  <si>
    <t>Налоги на товары ( работы, услуги) реализуемые на территории Росиийской Федерации</t>
  </si>
  <si>
    <t>Прочие неналоговые доходы</t>
  </si>
  <si>
    <t>11700000000000180</t>
  </si>
  <si>
    <t>20200000000000150</t>
  </si>
  <si>
    <t>20210000000000150</t>
  </si>
  <si>
    <t>20216001100001150</t>
  </si>
  <si>
    <t>20216001100002150</t>
  </si>
  <si>
    <t xml:space="preserve"> Субсидии бюджетам сельских поселений области на осуществление дорожной деятельности 
в отношении автомобильных дорог общего пользования местного 
значения в границах населенных пунктов сельских поселений 
за счет средств областного дорожного фонда</t>
  </si>
  <si>
    <t>20220000000000150</t>
  </si>
  <si>
    <t>20230000000000150</t>
  </si>
  <si>
    <t>20240000000000150</t>
  </si>
  <si>
    <t>20249999100000150</t>
  </si>
  <si>
    <t>00 0412 0000000000 000</t>
  </si>
  <si>
    <t>Другие вопросы в области национальной экономики</t>
  </si>
  <si>
    <t>Государственная пошлина</t>
  </si>
  <si>
    <t xml:space="preserve">Сведения об исполнении бюджета Шняевского муниципального образования                                                                                                             Базарно-Карабулакского муниципального района 
на 1 января 2023 года     
</t>
  </si>
  <si>
    <t>Исполнено на 1 января 2022 г. (тыс.руб)</t>
  </si>
  <si>
    <t>Утвержденные бюджетные назначения на           1 января 2023 г. (тыс.руб)</t>
  </si>
  <si>
    <t>Исполнено на 1 января 2023 г. (тыс.руб)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</si>
  <si>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Шняевскому муниципальному образованию Базарно-Карабулакского муниципального района
на 1 января 2023 года     
</t>
  </si>
  <si>
    <t>Исполнено на           1 января 2022 г. (тыс.руб)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</si>
  <si>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Шняевского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января 2023 года     
</t>
  </si>
  <si>
    <t>св. 2,4 раза</t>
  </si>
  <si>
    <t>св. 8,2 раза</t>
  </si>
  <si>
    <t>св. 8,1 раза</t>
  </si>
  <si>
    <t>св. 4,2 раза</t>
  </si>
  <si>
    <t>св. 6,0 раз</t>
  </si>
  <si>
    <t>св. 2,2 раза</t>
  </si>
</sst>
</file>

<file path=xl/styles.xml><?xml version="1.0" encoding="utf-8"?>
<styleSheet xmlns="http://schemas.openxmlformats.org/spreadsheetml/2006/main">
  <numFmts count="3">
    <numFmt numFmtId="164" formatCode="_-* #,##0.0\ _₽_-;\-* #,##0.0\ _₽_-;_-* &quot;-&quot;?\ _₽_-;_-@_-"/>
    <numFmt numFmtId="165" formatCode="000"/>
    <numFmt numFmtId="166" formatCode="#,##0.0_ ;\-#,##0.0\ "/>
  </numFmts>
  <fonts count="12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3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center" wrapText="1"/>
    </xf>
    <xf numFmtId="37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164" fontId="7" fillId="0" borderId="1" xfId="4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164" fontId="5" fillId="0" borderId="0" xfId="0" applyNumberFormat="1" applyFont="1"/>
    <xf numFmtId="0" fontId="7" fillId="0" borderId="1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165" fontId="9" fillId="0" borderId="3" xfId="1" applyNumberFormat="1" applyFont="1" applyFill="1" applyBorder="1" applyAlignment="1" applyProtection="1">
      <alignment wrapText="1"/>
      <protection hidden="1"/>
    </xf>
    <xf numFmtId="165" fontId="9" fillId="0" borderId="1" xfId="3" applyNumberFormat="1" applyFont="1" applyFill="1" applyBorder="1" applyAlignment="1" applyProtection="1">
      <alignment wrapText="1"/>
      <protection hidden="1"/>
    </xf>
    <xf numFmtId="165" fontId="9" fillId="0" borderId="1" xfId="2" applyNumberFormat="1" applyFont="1" applyFill="1" applyBorder="1" applyAlignment="1" applyProtection="1">
      <alignment wrapText="1"/>
      <protection hidden="1"/>
    </xf>
    <xf numFmtId="166" fontId="6" fillId="0" borderId="1" xfId="0" applyNumberFormat="1" applyFont="1" applyFill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4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5" fillId="0" borderId="0" xfId="0" applyNumberFormat="1" applyFont="1"/>
    <xf numFmtId="166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9" fontId="8" fillId="0" borderId="1" xfId="4" applyFont="1" applyBorder="1" applyAlignment="1">
      <alignment vertical="top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Процентный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opLeftCell="A31" workbookViewId="0">
      <selection activeCell="B11" sqref="B11"/>
    </sheetView>
  </sheetViews>
  <sheetFormatPr defaultRowHeight="15"/>
  <cols>
    <col min="1" max="1" width="30.5703125" style="1" customWidth="1"/>
    <col min="2" max="2" width="25" style="1" customWidth="1"/>
    <col min="3" max="3" width="12.85546875" style="1" customWidth="1"/>
    <col min="4" max="4" width="15" style="1" customWidth="1"/>
    <col min="5" max="5" width="11.5703125" style="1" customWidth="1"/>
    <col min="6" max="6" width="11.140625" style="1" customWidth="1"/>
    <col min="7" max="7" width="12.7109375" style="1" customWidth="1"/>
    <col min="8" max="16384" width="9.140625" style="1"/>
  </cols>
  <sheetData>
    <row r="2" spans="1:8" ht="58.5" customHeight="1">
      <c r="A2" s="39" t="s">
        <v>88</v>
      </c>
      <c r="B2" s="38"/>
      <c r="C2" s="38"/>
      <c r="D2" s="38"/>
      <c r="E2" s="38"/>
      <c r="F2" s="38"/>
      <c r="G2" s="38"/>
    </row>
    <row r="3" spans="1:8">
      <c r="G3" s="2" t="s">
        <v>40</v>
      </c>
    </row>
    <row r="4" spans="1:8" ht="72" customHeight="1">
      <c r="A4" s="3" t="s">
        <v>0</v>
      </c>
      <c r="B4" s="3" t="s">
        <v>1</v>
      </c>
      <c r="C4" s="3" t="s">
        <v>89</v>
      </c>
      <c r="D4" s="3" t="s">
        <v>90</v>
      </c>
      <c r="E4" s="3" t="s">
        <v>91</v>
      </c>
      <c r="F4" s="3" t="s">
        <v>71</v>
      </c>
      <c r="G4" s="3" t="s">
        <v>72</v>
      </c>
    </row>
    <row r="5" spans="1:8" ht="15.75" customHeight="1">
      <c r="A5" s="40" t="s">
        <v>2</v>
      </c>
      <c r="B5" s="4"/>
      <c r="C5" s="5">
        <f>C7+C20</f>
        <v>3775.8</v>
      </c>
      <c r="D5" s="32">
        <f>D7+D20</f>
        <v>6858.8</v>
      </c>
      <c r="E5" s="32">
        <f>E7+E20</f>
        <v>6434.8</v>
      </c>
      <c r="F5" s="32">
        <f t="shared" ref="F5:F43" si="0">E5/D5*100</f>
        <v>93.818160611185633</v>
      </c>
      <c r="G5" s="32">
        <f t="shared" ref="G5:G43" si="1">E5/C5*100</f>
        <v>170.42216219079401</v>
      </c>
    </row>
    <row r="6" spans="1:8" ht="15" customHeight="1">
      <c r="A6" s="15" t="s">
        <v>3</v>
      </c>
      <c r="B6" s="6"/>
      <c r="C6" s="7"/>
      <c r="D6" s="33"/>
      <c r="E6" s="33"/>
      <c r="F6" s="32"/>
      <c r="G6" s="32"/>
    </row>
    <row r="7" spans="1:8" ht="14.25" customHeight="1">
      <c r="A7" s="41" t="s">
        <v>42</v>
      </c>
      <c r="B7" s="8">
        <v>1E+16</v>
      </c>
      <c r="C7" s="10">
        <f>C8+C10+C11+C13+C17+C19+C16</f>
        <v>1516.8</v>
      </c>
      <c r="D7" s="34">
        <v>1681</v>
      </c>
      <c r="E7" s="34">
        <v>1352.3000000000002</v>
      </c>
      <c r="F7" s="34">
        <f t="shared" si="0"/>
        <v>80.446162998215357</v>
      </c>
      <c r="G7" s="34">
        <f t="shared" si="1"/>
        <v>89.154799578059084</v>
      </c>
    </row>
    <row r="8" spans="1:8" ht="13.5" customHeight="1">
      <c r="A8" s="41" t="s">
        <v>43</v>
      </c>
      <c r="B8" s="8">
        <v>1.01E+16</v>
      </c>
      <c r="C8" s="9">
        <v>116.6</v>
      </c>
      <c r="D8" s="33">
        <v>540.4</v>
      </c>
      <c r="E8" s="33">
        <v>157.9</v>
      </c>
      <c r="F8" s="34">
        <f t="shared" si="0"/>
        <v>29.219096965210955</v>
      </c>
      <c r="G8" s="34">
        <f t="shared" si="1"/>
        <v>135.42024013722127</v>
      </c>
    </row>
    <row r="9" spans="1:8" ht="15.75" customHeight="1">
      <c r="A9" s="41" t="s">
        <v>44</v>
      </c>
      <c r="B9" s="11" t="s">
        <v>45</v>
      </c>
      <c r="C9" s="9">
        <v>116.6</v>
      </c>
      <c r="D9" s="33">
        <v>540.4</v>
      </c>
      <c r="E9" s="33">
        <v>157.9</v>
      </c>
      <c r="F9" s="34">
        <f t="shared" si="0"/>
        <v>29.219096965210955</v>
      </c>
      <c r="G9" s="34">
        <f t="shared" si="1"/>
        <v>135.42024013722127</v>
      </c>
    </row>
    <row r="10" spans="1:8" ht="38.25">
      <c r="A10" s="41" t="s">
        <v>73</v>
      </c>
      <c r="B10" s="8">
        <v>1.03E+16</v>
      </c>
      <c r="C10" s="9">
        <v>0</v>
      </c>
      <c r="D10" s="33">
        <v>426.8</v>
      </c>
      <c r="E10" s="33">
        <v>496.7</v>
      </c>
      <c r="F10" s="34">
        <f t="shared" si="0"/>
        <v>116.37769447047796</v>
      </c>
      <c r="G10" s="34">
        <v>0</v>
      </c>
    </row>
    <row r="11" spans="1:8">
      <c r="A11" s="41" t="s">
        <v>46</v>
      </c>
      <c r="B11" s="8">
        <v>1.05E+16</v>
      </c>
      <c r="C11" s="9">
        <v>8.6</v>
      </c>
      <c r="D11" s="33">
        <v>68.3</v>
      </c>
      <c r="E11" s="33">
        <v>51.7</v>
      </c>
      <c r="F11" s="34">
        <f t="shared" si="0"/>
        <v>75.695461200585655</v>
      </c>
      <c r="G11" s="34" t="s">
        <v>99</v>
      </c>
      <c r="H11" s="35"/>
    </row>
    <row r="12" spans="1:8" ht="25.5">
      <c r="A12" s="41" t="s">
        <v>47</v>
      </c>
      <c r="B12" s="11" t="s">
        <v>48</v>
      </c>
      <c r="C12" s="9">
        <v>8.6</v>
      </c>
      <c r="D12" s="33">
        <v>68.3</v>
      </c>
      <c r="E12" s="33">
        <v>51.7</v>
      </c>
      <c r="F12" s="34">
        <f t="shared" si="0"/>
        <v>75.695461200585655</v>
      </c>
      <c r="G12" s="34" t="s">
        <v>99</v>
      </c>
      <c r="H12" s="35"/>
    </row>
    <row r="13" spans="1:8">
      <c r="A13" s="41" t="s">
        <v>49</v>
      </c>
      <c r="B13" s="8">
        <v>1.06E+16</v>
      </c>
      <c r="C13" s="9">
        <f>C14+C15</f>
        <v>521.9</v>
      </c>
      <c r="D13" s="33">
        <v>595.5</v>
      </c>
      <c r="E13" s="33">
        <v>610.70000000000005</v>
      </c>
      <c r="F13" s="34">
        <f t="shared" si="0"/>
        <v>102.55247691015954</v>
      </c>
      <c r="G13" s="34">
        <f t="shared" si="1"/>
        <v>117.01475378424988</v>
      </c>
      <c r="H13" s="35"/>
    </row>
    <row r="14" spans="1:8" ht="15.75" customHeight="1">
      <c r="A14" s="41" t="s">
        <v>50</v>
      </c>
      <c r="B14" s="11" t="s">
        <v>51</v>
      </c>
      <c r="C14" s="9">
        <v>92</v>
      </c>
      <c r="D14" s="33">
        <v>71</v>
      </c>
      <c r="E14" s="33">
        <v>46.7</v>
      </c>
      <c r="F14" s="34">
        <f t="shared" si="0"/>
        <v>65.774647887323951</v>
      </c>
      <c r="G14" s="34">
        <f t="shared" si="1"/>
        <v>50.760869565217391</v>
      </c>
      <c r="H14" s="35"/>
    </row>
    <row r="15" spans="1:8">
      <c r="A15" s="41" t="s">
        <v>52</v>
      </c>
      <c r="B15" s="11" t="s">
        <v>53</v>
      </c>
      <c r="C15" s="9">
        <v>429.9</v>
      </c>
      <c r="D15" s="33">
        <v>524.5</v>
      </c>
      <c r="E15" s="33">
        <v>564</v>
      </c>
      <c r="F15" s="34">
        <f t="shared" si="0"/>
        <v>107.53098188751191</v>
      </c>
      <c r="G15" s="34">
        <f t="shared" si="1"/>
        <v>131.1933007676204</v>
      </c>
      <c r="H15" s="35"/>
    </row>
    <row r="16" spans="1:8">
      <c r="A16" s="41" t="s">
        <v>87</v>
      </c>
      <c r="B16" s="8">
        <v>1.08E+16</v>
      </c>
      <c r="C16" s="9">
        <v>0.2</v>
      </c>
      <c r="D16" s="33">
        <v>0</v>
      </c>
      <c r="E16" s="33">
        <v>0</v>
      </c>
      <c r="F16" s="34">
        <v>0</v>
      </c>
      <c r="G16" s="34">
        <f t="shared" si="1"/>
        <v>0</v>
      </c>
      <c r="H16" s="35"/>
    </row>
    <row r="17" spans="1:8" ht="51.75" customHeight="1">
      <c r="A17" s="41" t="s">
        <v>66</v>
      </c>
      <c r="B17" s="8">
        <v>1.11E+16</v>
      </c>
      <c r="C17" s="9">
        <v>37.200000000000003</v>
      </c>
      <c r="D17" s="33">
        <v>50</v>
      </c>
      <c r="E17" s="33">
        <v>15.9</v>
      </c>
      <c r="F17" s="34">
        <f t="shared" si="0"/>
        <v>31.8</v>
      </c>
      <c r="G17" s="34">
        <f t="shared" si="1"/>
        <v>42.741935483870961</v>
      </c>
      <c r="H17" s="35"/>
    </row>
    <row r="18" spans="1:8" ht="132.75" customHeight="1">
      <c r="A18" s="41" t="s">
        <v>67</v>
      </c>
      <c r="B18" s="11" t="s">
        <v>68</v>
      </c>
      <c r="C18" s="9">
        <v>37.200000000000003</v>
      </c>
      <c r="D18" s="33">
        <v>50</v>
      </c>
      <c r="E18" s="33">
        <v>15.9</v>
      </c>
      <c r="F18" s="34">
        <f t="shared" si="0"/>
        <v>31.8</v>
      </c>
      <c r="G18" s="34">
        <f t="shared" si="1"/>
        <v>42.741935483870961</v>
      </c>
      <c r="H18" s="35"/>
    </row>
    <row r="19" spans="1:8" ht="20.25" customHeight="1">
      <c r="A19" s="42" t="s">
        <v>74</v>
      </c>
      <c r="B19" s="11" t="s">
        <v>75</v>
      </c>
      <c r="C19" s="12">
        <v>832.3</v>
      </c>
      <c r="D19" s="31">
        <v>0</v>
      </c>
      <c r="E19" s="31">
        <v>19.399999999999999</v>
      </c>
      <c r="F19" s="34">
        <v>0</v>
      </c>
      <c r="G19" s="34">
        <f t="shared" si="1"/>
        <v>2.3308903039769313</v>
      </c>
      <c r="H19" s="35"/>
    </row>
    <row r="20" spans="1:8" ht="39" customHeight="1">
      <c r="A20" s="41" t="s">
        <v>54</v>
      </c>
      <c r="B20" s="11" t="s">
        <v>76</v>
      </c>
      <c r="C20" s="9">
        <f>C21+C25+C27</f>
        <v>2259</v>
      </c>
      <c r="D20" s="33">
        <v>5177.8</v>
      </c>
      <c r="E20" s="33">
        <v>5082.5</v>
      </c>
      <c r="F20" s="34">
        <f t="shared" si="0"/>
        <v>98.159449959442242</v>
      </c>
      <c r="G20" s="34" t="s">
        <v>100</v>
      </c>
      <c r="H20" s="35"/>
    </row>
    <row r="21" spans="1:8" ht="53.25" customHeight="1">
      <c r="A21" s="41" t="s">
        <v>55</v>
      </c>
      <c r="B21" s="11" t="s">
        <v>77</v>
      </c>
      <c r="C21" s="9">
        <v>864.1</v>
      </c>
      <c r="D21" s="33">
        <v>829.4</v>
      </c>
      <c r="E21" s="33">
        <v>829.4</v>
      </c>
      <c r="F21" s="34">
        <f t="shared" si="0"/>
        <v>100</v>
      </c>
      <c r="G21" s="34">
        <f t="shared" si="1"/>
        <v>95.984261080893404</v>
      </c>
      <c r="H21" s="35"/>
    </row>
    <row r="22" spans="1:8" ht="53.25" customHeight="1">
      <c r="A22" s="41" t="s">
        <v>56</v>
      </c>
      <c r="B22" s="11" t="s">
        <v>78</v>
      </c>
      <c r="C22" s="34">
        <v>0</v>
      </c>
      <c r="D22" s="33">
        <v>40.4</v>
      </c>
      <c r="E22" s="33">
        <v>40.4</v>
      </c>
      <c r="F22" s="34">
        <f t="shared" si="0"/>
        <v>100</v>
      </c>
      <c r="G22" s="34">
        <v>0</v>
      </c>
      <c r="H22" s="35"/>
    </row>
    <row r="23" spans="1:8" ht="66.75" customHeight="1">
      <c r="A23" s="41" t="s">
        <v>57</v>
      </c>
      <c r="B23" s="11" t="s">
        <v>79</v>
      </c>
      <c r="C23" s="34">
        <v>0</v>
      </c>
      <c r="D23" s="33">
        <v>789</v>
      </c>
      <c r="E23" s="33">
        <v>789</v>
      </c>
      <c r="F23" s="34">
        <f t="shared" si="0"/>
        <v>100</v>
      </c>
      <c r="G23" s="34">
        <v>0</v>
      </c>
      <c r="H23" s="35"/>
    </row>
    <row r="24" spans="1:8" ht="133.5" customHeight="1">
      <c r="A24" s="15" t="s">
        <v>80</v>
      </c>
      <c r="B24" s="11" t="s">
        <v>81</v>
      </c>
      <c r="C24" s="9">
        <v>0</v>
      </c>
      <c r="D24" s="33">
        <v>3152</v>
      </c>
      <c r="E24" s="33">
        <v>3152</v>
      </c>
      <c r="F24" s="34">
        <f t="shared" si="0"/>
        <v>100</v>
      </c>
      <c r="G24" s="34">
        <v>0</v>
      </c>
      <c r="H24" s="35"/>
    </row>
    <row r="25" spans="1:8" ht="53.25" customHeight="1">
      <c r="A25" s="41" t="s">
        <v>58</v>
      </c>
      <c r="B25" s="11" t="s">
        <v>82</v>
      </c>
      <c r="C25" s="9">
        <v>93.7</v>
      </c>
      <c r="D25" s="33">
        <v>105.4</v>
      </c>
      <c r="E25" s="33">
        <v>105.4</v>
      </c>
      <c r="F25" s="34">
        <f t="shared" si="0"/>
        <v>100</v>
      </c>
      <c r="G25" s="34">
        <f t="shared" si="1"/>
        <v>112.48665955176094</v>
      </c>
      <c r="H25" s="35"/>
    </row>
    <row r="26" spans="1:8" ht="55.5" customHeight="1">
      <c r="A26" s="41" t="s">
        <v>59</v>
      </c>
      <c r="B26" s="8">
        <v>2.02351181000001E+16</v>
      </c>
      <c r="C26" s="9">
        <v>93.7</v>
      </c>
      <c r="D26" s="33">
        <v>105.4</v>
      </c>
      <c r="E26" s="33">
        <v>105.4</v>
      </c>
      <c r="F26" s="34">
        <f t="shared" si="0"/>
        <v>100</v>
      </c>
      <c r="G26" s="34">
        <f t="shared" si="1"/>
        <v>112.48665955176094</v>
      </c>
      <c r="H26" s="35"/>
    </row>
    <row r="27" spans="1:8" ht="18" customHeight="1">
      <c r="A27" s="41" t="s">
        <v>60</v>
      </c>
      <c r="B27" s="11" t="s">
        <v>83</v>
      </c>
      <c r="C27" s="9">
        <v>1301.2</v>
      </c>
      <c r="D27" s="33">
        <v>1091</v>
      </c>
      <c r="E27" s="33">
        <v>995.7</v>
      </c>
      <c r="F27" s="34">
        <f t="shared" si="0"/>
        <v>91.264894592117329</v>
      </c>
      <c r="G27" s="34">
        <f t="shared" si="1"/>
        <v>76.521672302490003</v>
      </c>
      <c r="H27" s="35"/>
    </row>
    <row r="28" spans="1:8" ht="42.75" customHeight="1">
      <c r="A28" s="41" t="s">
        <v>61</v>
      </c>
      <c r="B28" s="11" t="s">
        <v>84</v>
      </c>
      <c r="C28" s="9">
        <v>1301.2</v>
      </c>
      <c r="D28" s="33">
        <v>1091</v>
      </c>
      <c r="E28" s="33">
        <v>995.7</v>
      </c>
      <c r="F28" s="34">
        <f t="shared" si="0"/>
        <v>91.264894592117329</v>
      </c>
      <c r="G28" s="34">
        <f t="shared" si="1"/>
        <v>76.521672302490003</v>
      </c>
      <c r="H28" s="35"/>
    </row>
    <row r="29" spans="1:8" ht="16.5" customHeight="1">
      <c r="A29" s="13" t="s">
        <v>4</v>
      </c>
      <c r="B29" s="14"/>
      <c r="C29" s="5">
        <f>C31+C34+C36+C39+C42</f>
        <v>3823.2</v>
      </c>
      <c r="D29" s="5">
        <f>D31+D34+D36+D39+D42</f>
        <v>6894.6</v>
      </c>
      <c r="E29" s="5">
        <f>E31+E34+E36+E39+E42</f>
        <v>6371.9000000000005</v>
      </c>
      <c r="F29" s="5">
        <f t="shared" si="0"/>
        <v>92.418704493371635</v>
      </c>
      <c r="G29" s="5">
        <f t="shared" si="1"/>
        <v>166.66405105670646</v>
      </c>
    </row>
    <row r="30" spans="1:8">
      <c r="A30" s="15" t="s">
        <v>3</v>
      </c>
      <c r="B30" s="16"/>
      <c r="C30" s="5"/>
      <c r="D30" s="5"/>
      <c r="E30" s="5"/>
      <c r="F30" s="5"/>
      <c r="G30" s="5"/>
    </row>
    <row r="31" spans="1:8">
      <c r="A31" s="15" t="s">
        <v>5</v>
      </c>
      <c r="B31" s="14" t="s">
        <v>6</v>
      </c>
      <c r="C31" s="10">
        <f>C32+C33</f>
        <v>1501.1999999999998</v>
      </c>
      <c r="D31" s="10">
        <f t="shared" ref="D31:F31" si="2">D32+D33</f>
        <v>1939.8</v>
      </c>
      <c r="E31" s="10">
        <f t="shared" si="2"/>
        <v>1661.7</v>
      </c>
      <c r="F31" s="10">
        <f t="shared" si="2"/>
        <v>132.89220001157403</v>
      </c>
      <c r="G31" s="10" t="s">
        <v>95</v>
      </c>
      <c r="H31" s="18"/>
    </row>
    <row r="32" spans="1:8" ht="51.75" customHeight="1">
      <c r="A32" s="15" t="s">
        <v>7</v>
      </c>
      <c r="B32" s="17" t="s">
        <v>8</v>
      </c>
      <c r="C32" s="10">
        <v>1498.1</v>
      </c>
      <c r="D32" s="29">
        <v>1931.3</v>
      </c>
      <c r="E32" s="10">
        <v>1657.7</v>
      </c>
      <c r="F32" s="10">
        <f t="shared" si="0"/>
        <v>85.833376482162279</v>
      </c>
      <c r="G32" s="10">
        <f t="shared" si="1"/>
        <v>110.65349442627328</v>
      </c>
      <c r="H32" s="18"/>
    </row>
    <row r="33" spans="1:8" ht="24.75" customHeight="1">
      <c r="A33" s="15" t="s">
        <v>9</v>
      </c>
      <c r="B33" s="14" t="s">
        <v>10</v>
      </c>
      <c r="C33" s="10">
        <v>3.1</v>
      </c>
      <c r="D33" s="10">
        <v>8.5</v>
      </c>
      <c r="E33" s="10">
        <v>4</v>
      </c>
      <c r="F33" s="10">
        <f t="shared" si="0"/>
        <v>47.058823529411761</v>
      </c>
      <c r="G33" s="10">
        <f t="shared" si="1"/>
        <v>129.03225806451613</v>
      </c>
      <c r="H33" s="18"/>
    </row>
    <row r="34" spans="1:8">
      <c r="A34" s="15" t="s">
        <v>11</v>
      </c>
      <c r="B34" s="14" t="s">
        <v>12</v>
      </c>
      <c r="C34" s="10">
        <f>C35</f>
        <v>93.7</v>
      </c>
      <c r="D34" s="10">
        <f t="shared" ref="D34:E34" si="3">D35</f>
        <v>105.4</v>
      </c>
      <c r="E34" s="10">
        <f t="shared" si="3"/>
        <v>105.4</v>
      </c>
      <c r="F34" s="10">
        <f t="shared" si="0"/>
        <v>100</v>
      </c>
      <c r="G34" s="10">
        <f t="shared" si="1"/>
        <v>112.48665955176094</v>
      </c>
      <c r="H34" s="18"/>
    </row>
    <row r="35" spans="1:8" ht="30" customHeight="1">
      <c r="A35" s="15" t="s">
        <v>13</v>
      </c>
      <c r="B35" s="14" t="s">
        <v>14</v>
      </c>
      <c r="C35" s="10">
        <v>93.7</v>
      </c>
      <c r="D35" s="10">
        <v>105.4</v>
      </c>
      <c r="E35" s="10">
        <v>105.4</v>
      </c>
      <c r="F35" s="10">
        <f t="shared" si="0"/>
        <v>100</v>
      </c>
      <c r="G35" s="10">
        <f t="shared" si="1"/>
        <v>112.48665955176094</v>
      </c>
      <c r="H35" s="18"/>
    </row>
    <row r="36" spans="1:8" ht="18.75" customHeight="1">
      <c r="A36" s="15" t="s">
        <v>15</v>
      </c>
      <c r="B36" s="14" t="s">
        <v>16</v>
      </c>
      <c r="C36" s="10">
        <f>C37+C38</f>
        <v>323.10000000000002</v>
      </c>
      <c r="D36" s="10">
        <f t="shared" ref="D36:E36" si="4">D37+D38</f>
        <v>2663.2000000000003</v>
      </c>
      <c r="E36" s="10">
        <f t="shared" si="4"/>
        <v>2643.7000000000003</v>
      </c>
      <c r="F36" s="10">
        <f t="shared" si="0"/>
        <v>99.267798137578851</v>
      </c>
      <c r="G36" s="10" t="s">
        <v>96</v>
      </c>
      <c r="H36" s="18"/>
    </row>
    <row r="37" spans="1:8" ht="25.5">
      <c r="A37" s="15" t="s">
        <v>17</v>
      </c>
      <c r="B37" s="14" t="s">
        <v>18</v>
      </c>
      <c r="C37" s="10">
        <v>323.10000000000002</v>
      </c>
      <c r="D37" s="10">
        <v>2628.8</v>
      </c>
      <c r="E37" s="10">
        <v>2609.3000000000002</v>
      </c>
      <c r="F37" s="10">
        <f t="shared" si="0"/>
        <v>99.258216676810719</v>
      </c>
      <c r="G37" s="10" t="s">
        <v>97</v>
      </c>
      <c r="H37" s="18"/>
    </row>
    <row r="38" spans="1:8" ht="25.5">
      <c r="A38" s="15" t="s">
        <v>86</v>
      </c>
      <c r="B38" s="14" t="s">
        <v>85</v>
      </c>
      <c r="C38" s="10">
        <v>0</v>
      </c>
      <c r="D38" s="10">
        <v>34.4</v>
      </c>
      <c r="E38" s="10">
        <v>34.4</v>
      </c>
      <c r="F38" s="10">
        <f t="shared" si="0"/>
        <v>100</v>
      </c>
      <c r="G38" s="10">
        <v>0</v>
      </c>
      <c r="H38" s="18"/>
    </row>
    <row r="39" spans="1:8">
      <c r="A39" s="15" t="s">
        <v>19</v>
      </c>
      <c r="B39" s="14" t="s">
        <v>20</v>
      </c>
      <c r="C39" s="10">
        <f>C41</f>
        <v>391.7</v>
      </c>
      <c r="D39" s="10">
        <f t="shared" ref="D39:E39" si="5">D41</f>
        <v>425.1</v>
      </c>
      <c r="E39" s="10">
        <f t="shared" si="5"/>
        <v>419.1</v>
      </c>
      <c r="F39" s="10">
        <f t="shared" si="0"/>
        <v>98.58856739590685</v>
      </c>
      <c r="G39" s="10">
        <f t="shared" si="1"/>
        <v>106.99514934899159</v>
      </c>
      <c r="H39" s="18"/>
    </row>
    <row r="40" spans="1:8" hidden="1">
      <c r="A40" s="15" t="s">
        <v>21</v>
      </c>
      <c r="B40" s="14" t="s">
        <v>22</v>
      </c>
      <c r="C40" s="10"/>
      <c r="D40" s="10"/>
      <c r="E40" s="10"/>
      <c r="F40" s="10" t="e">
        <f t="shared" si="0"/>
        <v>#DIV/0!</v>
      </c>
      <c r="G40" s="10" t="e">
        <f t="shared" si="1"/>
        <v>#DIV/0!</v>
      </c>
      <c r="H40" s="18"/>
    </row>
    <row r="41" spans="1:8">
      <c r="A41" s="15" t="s">
        <v>23</v>
      </c>
      <c r="B41" s="14" t="s">
        <v>24</v>
      </c>
      <c r="C41" s="10">
        <v>391.7</v>
      </c>
      <c r="D41" s="10">
        <v>425.1</v>
      </c>
      <c r="E41" s="10">
        <v>419.1</v>
      </c>
      <c r="F41" s="10">
        <f t="shared" si="0"/>
        <v>98.58856739590685</v>
      </c>
      <c r="G41" s="10">
        <f t="shared" si="1"/>
        <v>106.99514934899159</v>
      </c>
      <c r="H41" s="18"/>
    </row>
    <row r="42" spans="1:8">
      <c r="A42" s="15" t="s">
        <v>69</v>
      </c>
      <c r="B42" s="14" t="s">
        <v>25</v>
      </c>
      <c r="C42" s="10">
        <f>C43</f>
        <v>1513.5</v>
      </c>
      <c r="D42" s="10">
        <f t="shared" ref="D42:E42" si="6">D43</f>
        <v>1761.1</v>
      </c>
      <c r="E42" s="10">
        <f t="shared" si="6"/>
        <v>1542</v>
      </c>
      <c r="F42" s="10">
        <f t="shared" si="0"/>
        <v>87.558912043609112</v>
      </c>
      <c r="G42" s="10">
        <f t="shared" si="1"/>
        <v>101.88305252725472</v>
      </c>
      <c r="H42" s="18"/>
    </row>
    <row r="43" spans="1:8">
      <c r="A43" s="15" t="s">
        <v>26</v>
      </c>
      <c r="B43" s="14" t="s">
        <v>27</v>
      </c>
      <c r="C43" s="10">
        <v>1513.5</v>
      </c>
      <c r="D43" s="10">
        <v>1761.1</v>
      </c>
      <c r="E43" s="10">
        <v>1542</v>
      </c>
      <c r="F43" s="10">
        <f t="shared" si="0"/>
        <v>87.558912043609112</v>
      </c>
      <c r="G43" s="10">
        <f t="shared" si="1"/>
        <v>101.88305252725472</v>
      </c>
      <c r="H43" s="18"/>
    </row>
    <row r="44" spans="1:8" ht="25.5">
      <c r="A44" s="15" t="s">
        <v>28</v>
      </c>
      <c r="B44" s="14"/>
      <c r="C44" s="25">
        <f>C5-C29</f>
        <v>-47.399999999999636</v>
      </c>
      <c r="D44" s="36">
        <f>D5-D29</f>
        <v>-35.800000000000182</v>
      </c>
      <c r="E44" s="36">
        <f>E5-E29</f>
        <v>62.899999999999636</v>
      </c>
      <c r="F44" s="10"/>
      <c r="G44" s="10"/>
    </row>
    <row r="45" spans="1:8" ht="16.5" customHeight="1">
      <c r="A45" s="13" t="s">
        <v>29</v>
      </c>
      <c r="B45" s="16"/>
      <c r="C45" s="24">
        <f>C47</f>
        <v>47.400000000000091</v>
      </c>
      <c r="D45" s="24">
        <f t="shared" ref="D45" si="7">D47</f>
        <v>35.799999999999272</v>
      </c>
      <c r="E45" s="24">
        <f>E47</f>
        <v>-62.899999999999636</v>
      </c>
      <c r="F45" s="5"/>
      <c r="G45" s="5"/>
    </row>
    <row r="46" spans="1:8">
      <c r="A46" s="15" t="s">
        <v>3</v>
      </c>
      <c r="B46" s="14"/>
      <c r="C46" s="25"/>
      <c r="D46" s="25"/>
      <c r="E46" s="25"/>
      <c r="F46" s="10"/>
      <c r="G46" s="10"/>
    </row>
    <row r="47" spans="1:8" ht="26.25" customHeight="1">
      <c r="A47" s="15" t="s">
        <v>30</v>
      </c>
      <c r="B47" s="14" t="s">
        <v>31</v>
      </c>
      <c r="C47" s="25">
        <f t="shared" ref="C47" si="8">C48+C49</f>
        <v>47.400000000000091</v>
      </c>
      <c r="D47" s="25">
        <f t="shared" ref="D47:E47" si="9">D48+D49</f>
        <v>35.799999999999272</v>
      </c>
      <c r="E47" s="25">
        <f t="shared" si="9"/>
        <v>-62.899999999999636</v>
      </c>
      <c r="F47" s="10"/>
      <c r="G47" s="10"/>
    </row>
    <row r="48" spans="1:8" ht="25.5">
      <c r="A48" s="15" t="s">
        <v>32</v>
      </c>
      <c r="B48" s="14" t="s">
        <v>33</v>
      </c>
      <c r="C48" s="26">
        <v>-3791.6</v>
      </c>
      <c r="D48" s="25">
        <v>-6816.1</v>
      </c>
      <c r="E48" s="25">
        <v>-6753.4</v>
      </c>
      <c r="F48" s="10"/>
      <c r="G48" s="10"/>
    </row>
    <row r="49" spans="1:7" ht="29.25" customHeight="1">
      <c r="A49" s="15" t="s">
        <v>34</v>
      </c>
      <c r="B49" s="14" t="s">
        <v>35</v>
      </c>
      <c r="C49" s="26">
        <v>3839</v>
      </c>
      <c r="D49" s="25">
        <v>6851.9</v>
      </c>
      <c r="E49" s="25">
        <v>6690.5</v>
      </c>
      <c r="F49" s="10"/>
      <c r="G49" s="10"/>
    </row>
    <row r="53" spans="1:7">
      <c r="A53" s="38" t="s">
        <v>41</v>
      </c>
      <c r="B53" s="38"/>
      <c r="C53" s="38"/>
      <c r="D53" s="38"/>
      <c r="E53" s="38"/>
      <c r="F53" s="38"/>
      <c r="G53" s="38"/>
    </row>
  </sheetData>
  <mergeCells count="2">
    <mergeCell ref="A53:G53"/>
    <mergeCell ref="A2:G2"/>
  </mergeCells>
  <pageMargins left="0.7" right="0.7" top="0.75" bottom="0.75" header="0.3" footer="0.3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E19" sqref="E19"/>
    </sheetView>
  </sheetViews>
  <sheetFormatPr defaultRowHeight="15"/>
  <cols>
    <col min="1" max="1" width="22.28515625" style="1" customWidth="1"/>
    <col min="2" max="2" width="15.7109375" style="1" customWidth="1"/>
    <col min="3" max="3" width="14.140625" style="1" customWidth="1"/>
    <col min="4" max="4" width="16.7109375" style="1" customWidth="1"/>
    <col min="5" max="5" width="11" style="1" customWidth="1"/>
    <col min="6" max="6" width="15.42578125" style="1" customWidth="1"/>
    <col min="7" max="7" width="15.140625" style="1" customWidth="1"/>
    <col min="8" max="16384" width="9.140625" style="1"/>
  </cols>
  <sheetData>
    <row r="2" spans="1:7" ht="96" customHeight="1">
      <c r="A2" s="39" t="s">
        <v>92</v>
      </c>
      <c r="B2" s="38"/>
      <c r="C2" s="38"/>
      <c r="D2" s="38"/>
      <c r="E2" s="38"/>
      <c r="F2" s="38"/>
      <c r="G2" s="38"/>
    </row>
    <row r="3" spans="1:7">
      <c r="G3" s="2"/>
    </row>
    <row r="4" spans="1:7" ht="75" customHeight="1">
      <c r="A4" s="3" t="s">
        <v>36</v>
      </c>
      <c r="B4" s="3" t="s">
        <v>37</v>
      </c>
      <c r="C4" s="3" t="s">
        <v>93</v>
      </c>
      <c r="D4" s="3" t="s">
        <v>90</v>
      </c>
      <c r="E4" s="3" t="s">
        <v>91</v>
      </c>
      <c r="F4" s="3" t="s">
        <v>71</v>
      </c>
      <c r="G4" s="3" t="s">
        <v>72</v>
      </c>
    </row>
    <row r="5" spans="1:7" ht="44.25" customHeight="1">
      <c r="A5" s="19" t="s">
        <v>38</v>
      </c>
      <c r="B5" s="37">
        <v>2</v>
      </c>
      <c r="C5" s="33">
        <v>1008.8</v>
      </c>
      <c r="D5" s="33">
        <v>1352</v>
      </c>
      <c r="E5" s="33">
        <v>1176.9000000000001</v>
      </c>
      <c r="F5" s="33">
        <f>E5/D5*100</f>
        <v>87.048816568047343</v>
      </c>
      <c r="G5" s="33">
        <f>E5/C5*100</f>
        <v>116.6633624107851</v>
      </c>
    </row>
    <row r="6" spans="1:7" ht="42.75" customHeight="1">
      <c r="A6" s="19" t="s">
        <v>39</v>
      </c>
      <c r="B6" s="37">
        <v>2</v>
      </c>
      <c r="C6" s="33">
        <v>904.6</v>
      </c>
      <c r="D6" s="33">
        <v>1144.0999999999999</v>
      </c>
      <c r="E6" s="33">
        <v>1024.0999999999999</v>
      </c>
      <c r="F6" s="33">
        <f>E6/D6*100</f>
        <v>89.51140634559917</v>
      </c>
      <c r="G6" s="33">
        <f>E6/C6*100</f>
        <v>113.21025867786867</v>
      </c>
    </row>
    <row r="10" spans="1:7">
      <c r="A10" s="38" t="s">
        <v>41</v>
      </c>
      <c r="B10" s="38"/>
      <c r="C10" s="38"/>
      <c r="D10" s="38"/>
      <c r="E10" s="38"/>
      <c r="F10" s="38"/>
      <c r="G10" s="38"/>
    </row>
  </sheetData>
  <mergeCells count="2">
    <mergeCell ref="A2:G2"/>
    <mergeCell ref="A10:G10"/>
  </mergeCells>
  <pageMargins left="0.7" right="0.7" top="0.75" bottom="0.75" header="0.3" footer="0.3"/>
  <pageSetup paperSize="9"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>
      <selection activeCell="F5" sqref="F5"/>
    </sheetView>
  </sheetViews>
  <sheetFormatPr defaultRowHeight="15"/>
  <cols>
    <col min="1" max="1" width="34.28515625" style="1" customWidth="1"/>
    <col min="2" max="2" width="12.7109375" style="1" customWidth="1"/>
    <col min="3" max="3" width="17.42578125" style="1" customWidth="1"/>
    <col min="4" max="4" width="12.85546875" style="1" customWidth="1"/>
    <col min="5" max="5" width="14.28515625" style="1" customWidth="1"/>
    <col min="6" max="6" width="18" style="1" customWidth="1"/>
    <col min="7" max="16384" width="9.140625" style="1"/>
  </cols>
  <sheetData>
    <row r="2" spans="1:7" ht="96" customHeight="1">
      <c r="A2" s="39" t="s">
        <v>94</v>
      </c>
      <c r="B2" s="38"/>
      <c r="C2" s="38"/>
      <c r="D2" s="38"/>
      <c r="E2" s="38"/>
      <c r="F2" s="38"/>
    </row>
    <row r="3" spans="1:7">
      <c r="F3" s="2"/>
    </row>
    <row r="4" spans="1:7" ht="66.75" customHeight="1">
      <c r="A4" s="20" t="s">
        <v>62</v>
      </c>
      <c r="B4" s="3" t="s">
        <v>89</v>
      </c>
      <c r="C4" s="3" t="s">
        <v>90</v>
      </c>
      <c r="D4" s="3" t="s">
        <v>91</v>
      </c>
      <c r="E4" s="3" t="s">
        <v>71</v>
      </c>
      <c r="F4" s="3" t="s">
        <v>72</v>
      </c>
    </row>
    <row r="5" spans="1:7" ht="78" customHeight="1">
      <c r="A5" s="21" t="s">
        <v>70</v>
      </c>
      <c r="B5" s="28">
        <v>2</v>
      </c>
      <c r="C5" s="7">
        <v>2</v>
      </c>
      <c r="D5" s="7">
        <v>2</v>
      </c>
      <c r="E5" s="7">
        <f>D5/C5*100</f>
        <v>100</v>
      </c>
      <c r="F5" s="7">
        <f t="shared" ref="F5:F6" si="0">D5/B5*100</f>
        <v>100</v>
      </c>
    </row>
    <row r="6" spans="1:7" ht="81" customHeight="1">
      <c r="A6" s="22" t="s">
        <v>64</v>
      </c>
      <c r="B6" s="28">
        <v>391.7</v>
      </c>
      <c r="C6" s="7">
        <v>425.1</v>
      </c>
      <c r="D6" s="7">
        <v>419.1</v>
      </c>
      <c r="E6" s="7">
        <f t="shared" ref="E6:E8" si="1">D6/C6*100</f>
        <v>98.58856739590685</v>
      </c>
      <c r="F6" s="7">
        <f t="shared" si="0"/>
        <v>106.99514934899159</v>
      </c>
    </row>
    <row r="7" spans="1:7" ht="66" customHeight="1">
      <c r="A7" s="23" t="s">
        <v>65</v>
      </c>
      <c r="B7" s="28">
        <v>323.10000000000002</v>
      </c>
      <c r="C7" s="7">
        <v>2628.8</v>
      </c>
      <c r="D7" s="7">
        <v>2609.3000000000002</v>
      </c>
      <c r="E7" s="7">
        <f t="shared" si="1"/>
        <v>99.258216676810719</v>
      </c>
      <c r="F7" s="10" t="s">
        <v>97</v>
      </c>
      <c r="G7" s="18"/>
    </row>
    <row r="8" spans="1:7">
      <c r="A8" s="13" t="s">
        <v>63</v>
      </c>
      <c r="B8" s="27">
        <v>716.8</v>
      </c>
      <c r="C8" s="30">
        <f t="shared" ref="C8:D8" si="2">C6+C7+C5</f>
        <v>3055.9</v>
      </c>
      <c r="D8" s="30">
        <f t="shared" si="2"/>
        <v>3030.4</v>
      </c>
      <c r="E8" s="30">
        <f t="shared" si="1"/>
        <v>99.165548610883874</v>
      </c>
      <c r="F8" s="5" t="s">
        <v>98</v>
      </c>
      <c r="G8" s="18"/>
    </row>
    <row r="12" spans="1:7">
      <c r="A12" s="38" t="s">
        <v>41</v>
      </c>
      <c r="B12" s="38"/>
      <c r="C12" s="38"/>
      <c r="D12" s="38"/>
      <c r="E12" s="38"/>
      <c r="F12" s="38"/>
    </row>
  </sheetData>
  <mergeCells count="2">
    <mergeCell ref="A2:F2"/>
    <mergeCell ref="A12:F12"/>
  </mergeCells>
  <pageMargins left="0.7" right="0.7" top="0.75" bottom="0.75" header="0.3" footer="0.3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2023-01-27T09:27:05Z</cp:lastPrinted>
  <dcterms:created xsi:type="dcterms:W3CDTF">2017-04-17T10:25:39Z</dcterms:created>
  <dcterms:modified xsi:type="dcterms:W3CDTF">2023-01-27T09:30:11Z</dcterms:modified>
</cp:coreProperties>
</file>