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80" yWindow="225" windowWidth="13575" windowHeight="11760" activeTab="2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G17" i="1"/>
  <c r="G16"/>
  <c r="G14"/>
  <c r="E18"/>
  <c r="D18"/>
  <c r="D5" s="1"/>
  <c r="E5"/>
  <c r="E5" i="3" l="1"/>
  <c r="E34" i="1"/>
  <c r="D34"/>
  <c r="G29"/>
  <c r="G31"/>
  <c r="G32"/>
  <c r="G33"/>
  <c r="G37"/>
  <c r="G40"/>
  <c r="F40"/>
  <c r="F38"/>
  <c r="F37"/>
  <c r="F35"/>
  <c r="F34"/>
  <c r="F33"/>
  <c r="F31"/>
  <c r="F30"/>
  <c r="F29"/>
  <c r="E32"/>
  <c r="E39"/>
  <c r="G39" s="1"/>
  <c r="D39"/>
  <c r="E36"/>
  <c r="F36" s="1"/>
  <c r="D36"/>
  <c r="D32"/>
  <c r="E28"/>
  <c r="G28" s="1"/>
  <c r="D28"/>
  <c r="F28" s="1"/>
  <c r="B8" i="3"/>
  <c r="C44" i="1"/>
  <c r="C42" s="1"/>
  <c r="C26"/>
  <c r="C5"/>
  <c r="C41" s="1"/>
  <c r="G8"/>
  <c r="G9"/>
  <c r="G10"/>
  <c r="G11"/>
  <c r="G12"/>
  <c r="G18"/>
  <c r="G19"/>
  <c r="G22"/>
  <c r="G23"/>
  <c r="F8"/>
  <c r="F9"/>
  <c r="F10"/>
  <c r="F11"/>
  <c r="F12"/>
  <c r="F13"/>
  <c r="F14"/>
  <c r="F16"/>
  <c r="F17"/>
  <c r="F18"/>
  <c r="F19"/>
  <c r="F22"/>
  <c r="F23"/>
  <c r="F24"/>
  <c r="F25"/>
  <c r="E7" i="3"/>
  <c r="E8"/>
  <c r="C8"/>
  <c r="D8"/>
  <c r="F5" i="2"/>
  <c r="F32" i="1" l="1"/>
  <c r="F39"/>
  <c r="D26"/>
  <c r="G7" l="1"/>
  <c r="F7"/>
  <c r="E26"/>
  <c r="G26" s="1"/>
  <c r="F26" l="1"/>
  <c r="G5"/>
  <c r="F5" l="1"/>
  <c r="E6" i="3"/>
  <c r="D44" i="1" l="1"/>
  <c r="D42" s="1"/>
  <c r="E44"/>
  <c r="E42" s="1"/>
  <c r="E41"/>
  <c r="D41"/>
  <c r="G6" i="2" l="1"/>
  <c r="F6"/>
  <c r="G5"/>
</calcChain>
</file>

<file path=xl/sharedStrings.xml><?xml version="1.0" encoding="utf-8"?>
<sst xmlns="http://schemas.openxmlformats.org/spreadsheetml/2006/main" count="116" uniqueCount="97">
  <si>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</si>
  <si>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</si>
  <si>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</si>
  <si>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</si>
  <si>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</si>
  <si>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</si>
  <si>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</si>
  <si>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</si>
  <si>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</si>
  <si>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</si>
  <si>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</si>
  <si>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</si>
  <si>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</si>
  <si>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</si>
  <si>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</si>
  <si>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</si>
  <si>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</si>
  <si>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</si>
  <si>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</si>
  <si>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</si>
  <si>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</si>
  <si>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</si>
  <si>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</si>
  <si>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</si>
  <si>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</si>
  <si>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</si>
  <si>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</si>
  <si>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</si>
  <si>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</si>
  <si>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</si>
  <si>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</si>
  <si>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</si>
  <si>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</si>
  <si>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</si>
  <si>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</si>
  <si>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</si>
  <si>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</si>
  <si>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</si>
  <si>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</si>
  <si>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</si>
  <si>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</si>
  <si>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</si>
  <si>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</si>
  <si>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</si>
  <si>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</si>
  <si>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</si>
  <si>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</si>
  <si>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</si>
  <si>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</si>
  <si>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</si>
  <si>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</si>
  <si>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</si>
  <si>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</si>
  <si>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</si>
  <si>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</si>
  <si>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</si>
  <si>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</si>
  <si>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</si>
  <si>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</si>
  <si>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</si>
  <si>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</si>
  <si>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</si>
  <si>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</si>
  <si>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</si>
  <si>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</si>
  <si>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</si>
  <si>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</si>
  <si>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</si>
  <si>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</si>
  <si>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</si>
  <si>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</si>
  <si>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</si>
  <si>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</si>
  <si>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</si>
  <si>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</si>
  <si>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</si>
  <si>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Государственная пошлина</t>
  </si>
  <si>
    <t>Культура и кинематография</t>
  </si>
  <si>
    <t>Исполнено на 1 апреля 2020 г. (тыс.руб)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</si>
  <si>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</si>
  <si>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Исполнено на        1 апреля 2020 г. (тыс.руб)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</si>
  <si>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апреля 2021 года     
</t>
  </si>
  <si>
    <t>Утвержденные бюджетные назначения на           1 апреля 2021 г. (тыс.руб)</t>
  </si>
  <si>
    <t>Исполнено на 1 апреля 2021 г. (тыс.руб)</t>
  </si>
  <si>
    <t>% исполнения плана                       2021 года</t>
  </si>
  <si>
    <t>% исполнения 2021 года к 2020 году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</si>
  <si>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апреля 2021 года     
</t>
  </si>
  <si>
    <t>% исполнения плана 2021 года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</si>
  <si>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апреля 2021 года     
</t>
  </si>
  <si>
    <t>Исполнено на        1 апреля 2021 г. (тыс.руб)</t>
  </si>
  <si>
    <t>св. 3,8 раза</t>
  </si>
  <si>
    <t>св. 4,4 раза</t>
  </si>
  <si>
    <t>20216001100001151</t>
  </si>
  <si>
    <t>20216001100002151</t>
  </si>
  <si>
    <t>-</t>
  </si>
  <si>
    <t>св. 15,4 раза</t>
  </si>
  <si>
    <t>св. 4,0 раз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</si>
</sst>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165" fontId="7" fillId="0" borderId="1" xfId="2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left" vertical="top" wrapText="1"/>
    </xf>
    <xf numFmtId="3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opLeftCell="A22" zoomScaleNormal="100" workbookViewId="0">
      <selection activeCell="E26" sqref="E26"/>
    </sheetView>
  </sheetViews>
  <sheetFormatPr defaultRowHeight="15"/>
  <cols>
    <col min="1" max="1" width="27.85546875" style="5" customWidth="1"/>
    <col min="2" max="2" width="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7" ht="58.5" customHeight="1">
      <c r="A2" s="39" t="s">
        <v>81</v>
      </c>
      <c r="B2" s="38"/>
      <c r="C2" s="38"/>
      <c r="D2" s="38"/>
      <c r="E2" s="38"/>
      <c r="F2" s="38"/>
      <c r="G2" s="38"/>
    </row>
    <row r="3" spans="1:7">
      <c r="G3" s="6" t="s">
        <v>42</v>
      </c>
    </row>
    <row r="4" spans="1:7" ht="63.75" customHeight="1">
      <c r="A4" s="1" t="s">
        <v>0</v>
      </c>
      <c r="B4" s="1" t="s">
        <v>1</v>
      </c>
      <c r="C4" s="1" t="s">
        <v>78</v>
      </c>
      <c r="D4" s="1" t="s">
        <v>82</v>
      </c>
      <c r="E4" s="1" t="s">
        <v>83</v>
      </c>
      <c r="F4" s="1" t="s">
        <v>84</v>
      </c>
      <c r="G4" s="1" t="s">
        <v>85</v>
      </c>
    </row>
    <row r="5" spans="1:7" ht="15.75" customHeight="1">
      <c r="A5" s="22" t="s">
        <v>2</v>
      </c>
      <c r="B5" s="23"/>
      <c r="C5" s="30">
        <f>C7+C18</f>
        <v>538.20000000000005</v>
      </c>
      <c r="D5" s="30">
        <f>D7+D18</f>
        <v>2747.2</v>
      </c>
      <c r="E5" s="30">
        <f>E7+E18</f>
        <v>770.6</v>
      </c>
      <c r="F5" s="30">
        <f t="shared" ref="F5:F25" si="0">E5/D5*100</f>
        <v>28.050378567268496</v>
      </c>
      <c r="G5" s="30">
        <f t="shared" ref="G5:G23" si="1">E5/C5*100</f>
        <v>143.18097361575622</v>
      </c>
    </row>
    <row r="6" spans="1:7" ht="15" customHeight="1">
      <c r="A6" s="20" t="s">
        <v>3</v>
      </c>
      <c r="B6" s="21"/>
      <c r="C6" s="28"/>
      <c r="D6" s="28"/>
      <c r="E6" s="28"/>
      <c r="F6" s="30"/>
      <c r="G6" s="29"/>
    </row>
    <row r="7" spans="1:7" ht="25.5" customHeight="1">
      <c r="A7" s="10" t="s">
        <v>44</v>
      </c>
      <c r="B7" s="11">
        <v>1E+16</v>
      </c>
      <c r="C7" s="28">
        <v>122.4</v>
      </c>
      <c r="D7" s="29">
        <v>808</v>
      </c>
      <c r="E7" s="28">
        <v>123.9</v>
      </c>
      <c r="F7" s="29">
        <f t="shared" si="0"/>
        <v>15.334158415841584</v>
      </c>
      <c r="G7" s="29">
        <f t="shared" si="1"/>
        <v>101.22549019607843</v>
      </c>
    </row>
    <row r="8" spans="1:7" ht="16.5" customHeight="1">
      <c r="A8" s="10" t="s">
        <v>45</v>
      </c>
      <c r="B8" s="11">
        <v>1.01E+16</v>
      </c>
      <c r="C8" s="28">
        <v>31.1</v>
      </c>
      <c r="D8" s="37">
        <v>168</v>
      </c>
      <c r="E8" s="37">
        <v>24.3</v>
      </c>
      <c r="F8" s="29">
        <f t="shared" si="0"/>
        <v>14.464285714285715</v>
      </c>
      <c r="G8" s="29">
        <f t="shared" si="1"/>
        <v>78.135048231511249</v>
      </c>
    </row>
    <row r="9" spans="1:7" ht="25.5">
      <c r="A9" s="10" t="s">
        <v>46</v>
      </c>
      <c r="B9" s="12" t="s">
        <v>47</v>
      </c>
      <c r="C9" s="28">
        <v>31.1</v>
      </c>
      <c r="D9" s="37">
        <v>168</v>
      </c>
      <c r="E9" s="37">
        <v>24.3</v>
      </c>
      <c r="F9" s="29">
        <f t="shared" si="0"/>
        <v>14.464285714285715</v>
      </c>
      <c r="G9" s="29">
        <f t="shared" si="1"/>
        <v>78.135048231511249</v>
      </c>
    </row>
    <row r="10" spans="1:7">
      <c r="A10" s="10" t="s">
        <v>48</v>
      </c>
      <c r="B10" s="11">
        <v>1.05E+16</v>
      </c>
      <c r="C10" s="28">
        <v>7.6</v>
      </c>
      <c r="D10" s="37">
        <v>13.6</v>
      </c>
      <c r="E10" s="37">
        <v>8.6</v>
      </c>
      <c r="F10" s="29">
        <f t="shared" si="0"/>
        <v>63.235294117647058</v>
      </c>
      <c r="G10" s="29">
        <f t="shared" si="1"/>
        <v>113.1578947368421</v>
      </c>
    </row>
    <row r="11" spans="1:7" ht="25.5">
      <c r="A11" s="10" t="s">
        <v>49</v>
      </c>
      <c r="B11" s="12" t="s">
        <v>50</v>
      </c>
      <c r="C11" s="28">
        <v>7.6</v>
      </c>
      <c r="D11" s="37">
        <v>13.6</v>
      </c>
      <c r="E11" s="37">
        <v>8.6</v>
      </c>
      <c r="F11" s="29">
        <f t="shared" si="0"/>
        <v>63.235294117647058</v>
      </c>
      <c r="G11" s="29">
        <f t="shared" si="1"/>
        <v>113.1578947368421</v>
      </c>
    </row>
    <row r="12" spans="1:7">
      <c r="A12" s="10" t="s">
        <v>51</v>
      </c>
      <c r="B12" s="11">
        <v>1.06E+16</v>
      </c>
      <c r="C12" s="28">
        <v>78.099999999999994</v>
      </c>
      <c r="D12" s="37">
        <v>576.4</v>
      </c>
      <c r="E12" s="37">
        <v>85.3</v>
      </c>
      <c r="F12" s="29">
        <f t="shared" si="0"/>
        <v>14.798750867453158</v>
      </c>
      <c r="G12" s="29">
        <f t="shared" si="1"/>
        <v>109.21895006402049</v>
      </c>
    </row>
    <row r="13" spans="1:7" ht="25.5">
      <c r="A13" s="10" t="s">
        <v>52</v>
      </c>
      <c r="B13" s="12" t="s">
        <v>53</v>
      </c>
      <c r="C13" s="28">
        <v>1.6</v>
      </c>
      <c r="D13" s="37">
        <v>92.4</v>
      </c>
      <c r="E13" s="37">
        <v>24.7</v>
      </c>
      <c r="F13" s="29">
        <f t="shared" si="0"/>
        <v>26.731601731601728</v>
      </c>
      <c r="G13" s="29" t="s">
        <v>95</v>
      </c>
    </row>
    <row r="14" spans="1:7">
      <c r="A14" s="10" t="s">
        <v>54</v>
      </c>
      <c r="B14" s="12" t="s">
        <v>55</v>
      </c>
      <c r="C14" s="28">
        <v>76.5</v>
      </c>
      <c r="D14" s="37">
        <v>484</v>
      </c>
      <c r="E14" s="37">
        <v>60.6</v>
      </c>
      <c r="F14" s="29">
        <f t="shared" si="0"/>
        <v>12.520661157024794</v>
      </c>
      <c r="G14" s="29">
        <f t="shared" si="1"/>
        <v>79.215686274509807</v>
      </c>
    </row>
    <row r="15" spans="1:7">
      <c r="A15" s="10" t="s">
        <v>76</v>
      </c>
      <c r="B15" s="11">
        <v>1.08E+16</v>
      </c>
      <c r="C15" s="29">
        <v>0</v>
      </c>
      <c r="D15" s="29"/>
      <c r="E15" s="29"/>
      <c r="F15" s="29">
        <v>0</v>
      </c>
      <c r="G15" s="29">
        <v>0</v>
      </c>
    </row>
    <row r="16" spans="1:7" ht="53.25" customHeight="1">
      <c r="A16" s="10" t="s">
        <v>73</v>
      </c>
      <c r="B16" s="11">
        <v>1.11E+16</v>
      </c>
      <c r="C16" s="28">
        <v>5.6</v>
      </c>
      <c r="D16" s="37">
        <v>50</v>
      </c>
      <c r="E16" s="37">
        <v>5.6</v>
      </c>
      <c r="F16" s="29">
        <f t="shared" si="0"/>
        <v>11.2</v>
      </c>
      <c r="G16" s="29">
        <f t="shared" si="1"/>
        <v>100</v>
      </c>
    </row>
    <row r="17" spans="1:7" ht="144.75" customHeight="1">
      <c r="A17" s="10" t="s">
        <v>74</v>
      </c>
      <c r="B17" s="12" t="s">
        <v>75</v>
      </c>
      <c r="C17" s="28">
        <v>5.6</v>
      </c>
      <c r="D17" s="37">
        <v>50</v>
      </c>
      <c r="E17" s="37">
        <v>5.6</v>
      </c>
      <c r="F17" s="29">
        <f t="shared" si="0"/>
        <v>11.2</v>
      </c>
      <c r="G17" s="29">
        <f t="shared" si="1"/>
        <v>100</v>
      </c>
    </row>
    <row r="18" spans="1:7" ht="42.75" customHeight="1">
      <c r="A18" s="10" t="s">
        <v>56</v>
      </c>
      <c r="B18" s="12" t="s">
        <v>57</v>
      </c>
      <c r="C18" s="28">
        <v>415.8</v>
      </c>
      <c r="D18" s="37">
        <f>D19+D22+D24</f>
        <v>1939.2</v>
      </c>
      <c r="E18" s="37">
        <f>E19+E22+E24</f>
        <v>646.70000000000005</v>
      </c>
      <c r="F18" s="29">
        <f t="shared" si="0"/>
        <v>33.348803630363037</v>
      </c>
      <c r="G18" s="29">
        <f t="shared" si="1"/>
        <v>155.53150553150553</v>
      </c>
    </row>
    <row r="19" spans="1:7" ht="51">
      <c r="A19" s="10" t="s">
        <v>58</v>
      </c>
      <c r="B19" s="12" t="s">
        <v>59</v>
      </c>
      <c r="C19" s="28">
        <v>295.5</v>
      </c>
      <c r="D19" s="37">
        <v>864.1</v>
      </c>
      <c r="E19" s="37">
        <v>216</v>
      </c>
      <c r="F19" s="29">
        <f t="shared" si="0"/>
        <v>24.9971068163407</v>
      </c>
      <c r="G19" s="29">
        <f t="shared" si="1"/>
        <v>73.096446700507613</v>
      </c>
    </row>
    <row r="20" spans="1:7" ht="51">
      <c r="A20" s="10" t="s">
        <v>60</v>
      </c>
      <c r="B20" s="12" t="s">
        <v>92</v>
      </c>
      <c r="C20" s="28">
        <v>0</v>
      </c>
      <c r="D20" s="37">
        <v>0</v>
      </c>
      <c r="E20" s="37">
        <v>0</v>
      </c>
      <c r="F20" s="29" t="s">
        <v>94</v>
      </c>
      <c r="G20" s="29" t="s">
        <v>94</v>
      </c>
    </row>
    <row r="21" spans="1:7" ht="77.25" customHeight="1">
      <c r="A21" s="10" t="s">
        <v>61</v>
      </c>
      <c r="B21" s="12" t="s">
        <v>93</v>
      </c>
      <c r="C21" s="28">
        <v>295.5</v>
      </c>
      <c r="D21" s="37" t="s">
        <v>94</v>
      </c>
      <c r="E21" s="37" t="s">
        <v>94</v>
      </c>
      <c r="F21" s="29" t="s">
        <v>94</v>
      </c>
      <c r="G21" s="29" t="s">
        <v>94</v>
      </c>
    </row>
    <row r="22" spans="1:7" ht="51">
      <c r="A22" s="10" t="s">
        <v>62</v>
      </c>
      <c r="B22" s="12" t="s">
        <v>63</v>
      </c>
      <c r="C22" s="28">
        <v>16.5</v>
      </c>
      <c r="D22" s="37">
        <v>93.7</v>
      </c>
      <c r="E22" s="37">
        <v>16.100000000000001</v>
      </c>
      <c r="F22" s="29">
        <f t="shared" si="0"/>
        <v>17.182497331910355</v>
      </c>
      <c r="G22" s="29">
        <f t="shared" si="1"/>
        <v>97.575757575757578</v>
      </c>
    </row>
    <row r="23" spans="1:7" ht="64.5" customHeight="1">
      <c r="A23" s="10" t="s">
        <v>64</v>
      </c>
      <c r="B23" s="11">
        <v>2.02351181000001E+16</v>
      </c>
      <c r="C23" s="28">
        <v>16.5</v>
      </c>
      <c r="D23" s="37">
        <v>93.7</v>
      </c>
      <c r="E23" s="37">
        <v>16.100000000000001</v>
      </c>
      <c r="F23" s="29">
        <f t="shared" si="0"/>
        <v>17.182497331910355</v>
      </c>
      <c r="G23" s="29">
        <f t="shared" si="1"/>
        <v>97.575757575757578</v>
      </c>
    </row>
    <row r="24" spans="1:7" ht="25.5">
      <c r="A24" s="10" t="s">
        <v>65</v>
      </c>
      <c r="B24" s="12" t="s">
        <v>66</v>
      </c>
      <c r="C24" s="28">
        <v>103.8</v>
      </c>
      <c r="D24" s="37">
        <v>981.4</v>
      </c>
      <c r="E24" s="37">
        <v>414.6</v>
      </c>
      <c r="F24" s="29">
        <f t="shared" si="0"/>
        <v>42.245771347055232</v>
      </c>
      <c r="G24" s="29" t="s">
        <v>96</v>
      </c>
    </row>
    <row r="25" spans="1:7" ht="40.5" customHeight="1">
      <c r="A25" s="10" t="s">
        <v>67</v>
      </c>
      <c r="B25" s="12" t="s">
        <v>68</v>
      </c>
      <c r="C25" s="28">
        <v>103.8</v>
      </c>
      <c r="D25" s="37">
        <v>981.4</v>
      </c>
      <c r="E25" s="37">
        <v>414.6</v>
      </c>
      <c r="F25" s="29">
        <f t="shared" si="0"/>
        <v>42.245771347055232</v>
      </c>
      <c r="G25" s="29" t="s">
        <v>96</v>
      </c>
    </row>
    <row r="26" spans="1:7" ht="21.75" customHeight="1">
      <c r="A26" s="13" t="s">
        <v>4</v>
      </c>
      <c r="B26" s="14"/>
      <c r="C26" s="24">
        <f>C28+C32+C34+C36+C39</f>
        <v>690.59999999999991</v>
      </c>
      <c r="D26" s="24">
        <f>D28+D32+D34+D36+D39</f>
        <v>2796.8999999999996</v>
      </c>
      <c r="E26" s="24">
        <f>E28+E32+E34+E36+E39</f>
        <v>765.6</v>
      </c>
      <c r="F26" s="31">
        <f t="shared" ref="F26:F40" si="2">E26/D26*100</f>
        <v>27.373163144910439</v>
      </c>
      <c r="G26" s="24">
        <f t="shared" ref="G26:G40" si="3">E26/C26*100</f>
        <v>110.86012163336233</v>
      </c>
    </row>
    <row r="27" spans="1:7">
      <c r="A27" s="3" t="s">
        <v>3</v>
      </c>
      <c r="B27" s="8"/>
      <c r="C27" s="16"/>
      <c r="D27" s="30"/>
      <c r="E27" s="30"/>
      <c r="F27" s="32"/>
      <c r="G27" s="33"/>
    </row>
    <row r="28" spans="1:7">
      <c r="A28" s="3" t="s">
        <v>5</v>
      </c>
      <c r="B28" s="7" t="s">
        <v>6</v>
      </c>
      <c r="C28" s="15">
        <v>273.7</v>
      </c>
      <c r="D28" s="29">
        <f>D29+D30+D31</f>
        <v>998.8</v>
      </c>
      <c r="E28" s="29">
        <f>E29+E30+E31</f>
        <v>292.3</v>
      </c>
      <c r="F28" s="32">
        <f t="shared" si="2"/>
        <v>29.265118141770124</v>
      </c>
      <c r="G28" s="33">
        <f t="shared" si="3"/>
        <v>106.79576178297407</v>
      </c>
    </row>
    <row r="29" spans="1:7" ht="51" customHeight="1">
      <c r="A29" s="3" t="s">
        <v>7</v>
      </c>
      <c r="B29" s="9" t="s">
        <v>8</v>
      </c>
      <c r="C29" s="15">
        <v>272.7</v>
      </c>
      <c r="D29" s="34">
        <v>989.5</v>
      </c>
      <c r="E29" s="29">
        <v>292.3</v>
      </c>
      <c r="F29" s="32">
        <f t="shared" si="2"/>
        <v>29.540171803941384</v>
      </c>
      <c r="G29" s="33">
        <f t="shared" si="3"/>
        <v>107.18738540520721</v>
      </c>
    </row>
    <row r="30" spans="1:7">
      <c r="A30" s="3" t="s">
        <v>9</v>
      </c>
      <c r="B30" s="7" t="s">
        <v>10</v>
      </c>
      <c r="C30" s="15">
        <v>0</v>
      </c>
      <c r="D30" s="34">
        <v>5</v>
      </c>
      <c r="E30" s="29">
        <v>0</v>
      </c>
      <c r="F30" s="32">
        <f t="shared" si="2"/>
        <v>0</v>
      </c>
      <c r="G30" s="33">
        <v>0</v>
      </c>
    </row>
    <row r="31" spans="1:7" ht="24.75" customHeight="1">
      <c r="A31" s="3" t="s">
        <v>11</v>
      </c>
      <c r="B31" s="7" t="s">
        <v>12</v>
      </c>
      <c r="C31" s="15">
        <v>1</v>
      </c>
      <c r="D31" s="29">
        <v>4.3</v>
      </c>
      <c r="E31" s="29">
        <v>0</v>
      </c>
      <c r="F31" s="32">
        <f t="shared" si="2"/>
        <v>0</v>
      </c>
      <c r="G31" s="33">
        <f t="shared" si="3"/>
        <v>0</v>
      </c>
    </row>
    <row r="32" spans="1:7">
      <c r="A32" s="3" t="s">
        <v>13</v>
      </c>
      <c r="B32" s="7" t="s">
        <v>14</v>
      </c>
      <c r="C32" s="15">
        <v>16.5</v>
      </c>
      <c r="D32" s="29">
        <f>D33</f>
        <v>93.7</v>
      </c>
      <c r="E32" s="29">
        <f>E33</f>
        <v>16</v>
      </c>
      <c r="F32" s="32">
        <f t="shared" si="2"/>
        <v>17.075773745997864</v>
      </c>
      <c r="G32" s="33">
        <f t="shared" si="3"/>
        <v>96.969696969696969</v>
      </c>
    </row>
    <row r="33" spans="1:8" ht="30" customHeight="1">
      <c r="A33" s="3" t="s">
        <v>15</v>
      </c>
      <c r="B33" s="7" t="s">
        <v>16</v>
      </c>
      <c r="C33" s="15">
        <v>16.5</v>
      </c>
      <c r="D33" s="29">
        <v>93.7</v>
      </c>
      <c r="E33" s="29">
        <v>16</v>
      </c>
      <c r="F33" s="32">
        <f t="shared" si="2"/>
        <v>17.075773745997864</v>
      </c>
      <c r="G33" s="33">
        <f t="shared" si="3"/>
        <v>96.969696969696969</v>
      </c>
    </row>
    <row r="34" spans="1:8" ht="18.75" customHeight="1">
      <c r="A34" s="3" t="s">
        <v>17</v>
      </c>
      <c r="B34" s="7" t="s">
        <v>18</v>
      </c>
      <c r="C34" s="15">
        <v>0</v>
      </c>
      <c r="D34" s="29">
        <f>D35</f>
        <v>323.10000000000002</v>
      </c>
      <c r="E34" s="29">
        <f>E35</f>
        <v>15</v>
      </c>
      <c r="F34" s="32">
        <f t="shared" si="2"/>
        <v>4.6425255338904359</v>
      </c>
      <c r="G34" s="33">
        <v>0</v>
      </c>
    </row>
    <row r="35" spans="1:8" ht="25.5">
      <c r="A35" s="3" t="s">
        <v>19</v>
      </c>
      <c r="B35" s="7" t="s">
        <v>20</v>
      </c>
      <c r="C35" s="15">
        <v>0</v>
      </c>
      <c r="D35" s="29">
        <v>323.10000000000002</v>
      </c>
      <c r="E35" s="29">
        <v>15</v>
      </c>
      <c r="F35" s="32">
        <f t="shared" si="2"/>
        <v>4.6425255338904359</v>
      </c>
      <c r="G35" s="33">
        <v>0</v>
      </c>
    </row>
    <row r="36" spans="1:8" ht="25.5">
      <c r="A36" s="3" t="s">
        <v>21</v>
      </c>
      <c r="B36" s="7" t="s">
        <v>22</v>
      </c>
      <c r="C36" s="15">
        <v>22</v>
      </c>
      <c r="D36" s="29">
        <f>D38</f>
        <v>106.2</v>
      </c>
      <c r="E36" s="29">
        <f>E38</f>
        <v>82.7</v>
      </c>
      <c r="F36" s="32">
        <f t="shared" si="2"/>
        <v>77.871939736346519</v>
      </c>
      <c r="G36" s="33" t="s">
        <v>90</v>
      </c>
      <c r="H36" s="35"/>
    </row>
    <row r="37" spans="1:8" hidden="1">
      <c r="A37" s="3" t="s">
        <v>23</v>
      </c>
      <c r="B37" s="7" t="s">
        <v>24</v>
      </c>
      <c r="C37" s="15"/>
      <c r="D37" s="29"/>
      <c r="E37" s="29"/>
      <c r="F37" s="32" t="e">
        <f t="shared" si="2"/>
        <v>#DIV/0!</v>
      </c>
      <c r="G37" s="33" t="e">
        <f t="shared" si="3"/>
        <v>#DIV/0!</v>
      </c>
    </row>
    <row r="38" spans="1:8">
      <c r="A38" s="3" t="s">
        <v>25</v>
      </c>
      <c r="B38" s="7" t="s">
        <v>26</v>
      </c>
      <c r="C38" s="15">
        <v>22</v>
      </c>
      <c r="D38" s="29">
        <v>106.2</v>
      </c>
      <c r="E38" s="29">
        <v>82.7</v>
      </c>
      <c r="F38" s="32">
        <f t="shared" si="2"/>
        <v>77.871939736346519</v>
      </c>
      <c r="G38" s="33" t="s">
        <v>90</v>
      </c>
    </row>
    <row r="39" spans="1:8">
      <c r="A39" s="3" t="s">
        <v>77</v>
      </c>
      <c r="B39" s="7" t="s">
        <v>27</v>
      </c>
      <c r="C39" s="15">
        <v>378.4</v>
      </c>
      <c r="D39" s="29">
        <f>D40</f>
        <v>1275.0999999999999</v>
      </c>
      <c r="E39" s="29">
        <f>E40</f>
        <v>359.6</v>
      </c>
      <c r="F39" s="32">
        <f t="shared" si="2"/>
        <v>28.201709669829821</v>
      </c>
      <c r="G39" s="33">
        <f t="shared" si="3"/>
        <v>95.031712473572952</v>
      </c>
    </row>
    <row r="40" spans="1:8">
      <c r="A40" s="3" t="s">
        <v>28</v>
      </c>
      <c r="B40" s="7" t="s">
        <v>29</v>
      </c>
      <c r="C40" s="15">
        <v>378.4</v>
      </c>
      <c r="D40" s="29">
        <v>1275.0999999999999</v>
      </c>
      <c r="E40" s="29">
        <v>359.6</v>
      </c>
      <c r="F40" s="32">
        <f t="shared" si="2"/>
        <v>28.201709669829821</v>
      </c>
      <c r="G40" s="33">
        <f t="shared" si="3"/>
        <v>95.031712473572952</v>
      </c>
    </row>
    <row r="41" spans="1:8" ht="25.5">
      <c r="A41" s="3" t="s">
        <v>30</v>
      </c>
      <c r="B41" s="7"/>
      <c r="C41" s="29">
        <f>C5-C26</f>
        <v>-152.39999999999986</v>
      </c>
      <c r="D41" s="29">
        <f>D5-D26</f>
        <v>-49.699999999999818</v>
      </c>
      <c r="E41" s="29">
        <f>E5-E26</f>
        <v>5</v>
      </c>
      <c r="F41" s="29"/>
      <c r="G41" s="29"/>
    </row>
    <row r="42" spans="1:8" ht="25.5">
      <c r="A42" s="2" t="s">
        <v>31</v>
      </c>
      <c r="B42" s="8"/>
      <c r="C42" s="30">
        <f t="shared" ref="C42" si="4">C44</f>
        <v>152.39999999999998</v>
      </c>
      <c r="D42" s="30">
        <f t="shared" ref="D42:E42" si="5">D44</f>
        <v>49.700000000000273</v>
      </c>
      <c r="E42" s="30">
        <f t="shared" si="5"/>
        <v>-5</v>
      </c>
      <c r="F42" s="30"/>
      <c r="G42" s="30"/>
    </row>
    <row r="43" spans="1:8">
      <c r="A43" s="3" t="s">
        <v>3</v>
      </c>
      <c r="B43" s="7"/>
      <c r="C43" s="29"/>
      <c r="D43" s="29"/>
      <c r="E43" s="29"/>
      <c r="F43" s="29"/>
      <c r="G43" s="29"/>
    </row>
    <row r="44" spans="1:8" ht="31.5" customHeight="1">
      <c r="A44" s="3" t="s">
        <v>32</v>
      </c>
      <c r="B44" s="7" t="s">
        <v>33</v>
      </c>
      <c r="C44" s="29">
        <f t="shared" ref="C44" si="6">C45+C46</f>
        <v>152.39999999999998</v>
      </c>
      <c r="D44" s="29">
        <f t="shared" ref="D44:E44" si="7">D45+D46</f>
        <v>49.700000000000273</v>
      </c>
      <c r="E44" s="29">
        <f t="shared" si="7"/>
        <v>-5</v>
      </c>
      <c r="F44" s="29"/>
      <c r="G44" s="29"/>
    </row>
    <row r="45" spans="1:8" ht="25.5">
      <c r="A45" s="3" t="s">
        <v>34</v>
      </c>
      <c r="B45" s="7" t="s">
        <v>35</v>
      </c>
      <c r="C45" s="29">
        <v>-538.20000000000005</v>
      </c>
      <c r="D45" s="29">
        <v>-2747.2</v>
      </c>
      <c r="E45" s="29">
        <v>-770.8</v>
      </c>
      <c r="F45" s="29"/>
      <c r="G45" s="29"/>
    </row>
    <row r="46" spans="1:8" ht="29.25" customHeight="1">
      <c r="A46" s="3" t="s">
        <v>36</v>
      </c>
      <c r="B46" s="7" t="s">
        <v>37</v>
      </c>
      <c r="C46" s="29">
        <v>690.6</v>
      </c>
      <c r="D46" s="29">
        <v>2796.9</v>
      </c>
      <c r="E46" s="29">
        <v>765.8</v>
      </c>
      <c r="F46" s="29"/>
      <c r="G46" s="29"/>
    </row>
    <row r="50" spans="1:7">
      <c r="A50" s="38" t="s">
        <v>43</v>
      </c>
      <c r="B50" s="38"/>
      <c r="C50" s="38"/>
      <c r="D50" s="38"/>
      <c r="E50" s="38"/>
      <c r="F50" s="38"/>
      <c r="G50" s="38"/>
    </row>
  </sheetData>
  <mergeCells count="2">
    <mergeCell ref="A50:G50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D6" sqref="D6"/>
    </sheetView>
  </sheetViews>
  <sheetFormatPr defaultRowHeight="15"/>
  <cols>
    <col min="1" max="1" width="22.28515625" style="5" customWidth="1"/>
    <col min="2" max="2" width="15.7109375" style="5" customWidth="1"/>
    <col min="3" max="3" width="14.140625" style="5" customWidth="1"/>
    <col min="4" max="4" width="16.7109375" style="5" customWidth="1"/>
    <col min="5" max="5" width="11" style="5" customWidth="1"/>
    <col min="6" max="6" width="15.42578125" style="5" customWidth="1"/>
    <col min="7" max="7" width="15.140625" style="5" customWidth="1"/>
    <col min="8" max="16384" width="9.140625" style="5"/>
  </cols>
  <sheetData>
    <row r="2" spans="1:7" ht="96" customHeight="1">
      <c r="A2" s="39" t="s">
        <v>86</v>
      </c>
      <c r="B2" s="38"/>
      <c r="C2" s="38"/>
      <c r="D2" s="38"/>
      <c r="E2" s="38"/>
      <c r="F2" s="38"/>
      <c r="G2" s="38"/>
    </row>
    <row r="3" spans="1:7">
      <c r="G3" s="6"/>
    </row>
    <row r="4" spans="1:7" ht="75" customHeight="1">
      <c r="A4" s="1" t="s">
        <v>38</v>
      </c>
      <c r="B4" s="1" t="s">
        <v>39</v>
      </c>
      <c r="C4" s="25" t="s">
        <v>78</v>
      </c>
      <c r="D4" s="25" t="s">
        <v>82</v>
      </c>
      <c r="E4" s="25" t="s">
        <v>83</v>
      </c>
      <c r="F4" s="25" t="s">
        <v>87</v>
      </c>
      <c r="G4" s="25" t="s">
        <v>85</v>
      </c>
    </row>
    <row r="5" spans="1:7" ht="44.25" customHeight="1">
      <c r="A5" s="17" t="s">
        <v>40</v>
      </c>
      <c r="B5" s="36">
        <v>2</v>
      </c>
      <c r="C5" s="28">
        <v>145.80000000000001</v>
      </c>
      <c r="D5" s="28">
        <v>441.8</v>
      </c>
      <c r="E5" s="28">
        <v>131.6</v>
      </c>
      <c r="F5" s="28">
        <f>E5/D5*100</f>
        <v>29.787234042553191</v>
      </c>
      <c r="G5" s="28">
        <f>E5/C5*100</f>
        <v>90.260631001371721</v>
      </c>
    </row>
    <row r="6" spans="1:7" ht="42.75" customHeight="1">
      <c r="A6" s="17" t="s">
        <v>41</v>
      </c>
      <c r="B6" s="36">
        <v>2</v>
      </c>
      <c r="C6" s="28">
        <v>136.80000000000001</v>
      </c>
      <c r="D6" s="28">
        <v>771.1</v>
      </c>
      <c r="E6" s="28">
        <v>143.1</v>
      </c>
      <c r="F6" s="28">
        <f>E6/D6*100</f>
        <v>18.557904292569056</v>
      </c>
      <c r="G6" s="28">
        <f>E6/C6*100</f>
        <v>104.60526315789474</v>
      </c>
    </row>
    <row r="10" spans="1:7">
      <c r="A10" s="38" t="s">
        <v>43</v>
      </c>
      <c r="B10" s="38"/>
      <c r="C10" s="38"/>
      <c r="D10" s="38"/>
      <c r="E10" s="38"/>
      <c r="F10" s="38"/>
      <c r="G10" s="38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F7" sqref="F7"/>
    </sheetView>
  </sheetViews>
  <sheetFormatPr defaultRowHeight="15"/>
  <cols>
    <col min="1" max="1" width="34.285156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4.28515625" style="5" customWidth="1"/>
    <col min="6" max="6" width="18" style="5" customWidth="1"/>
    <col min="7" max="16384" width="9.140625" style="5"/>
  </cols>
  <sheetData>
    <row r="2" spans="1:7" ht="96" customHeight="1">
      <c r="A2" s="39" t="s">
        <v>88</v>
      </c>
      <c r="B2" s="38"/>
      <c r="C2" s="38"/>
      <c r="D2" s="38"/>
      <c r="E2" s="38"/>
      <c r="F2" s="38"/>
    </row>
    <row r="3" spans="1:7">
      <c r="F3" s="6"/>
    </row>
    <row r="4" spans="1:7" ht="66.75" customHeight="1">
      <c r="A4" s="4" t="s">
        <v>69</v>
      </c>
      <c r="B4" s="25" t="s">
        <v>80</v>
      </c>
      <c r="C4" s="25" t="s">
        <v>82</v>
      </c>
      <c r="D4" s="25" t="s">
        <v>89</v>
      </c>
      <c r="E4" s="25" t="s">
        <v>87</v>
      </c>
      <c r="F4" s="25" t="s">
        <v>85</v>
      </c>
    </row>
    <row r="5" spans="1:7" ht="78" customHeight="1">
      <c r="A5" s="27" t="s">
        <v>79</v>
      </c>
      <c r="B5" s="28">
        <v>0</v>
      </c>
      <c r="C5" s="28">
        <v>2</v>
      </c>
      <c r="D5" s="28">
        <v>0</v>
      </c>
      <c r="E5" s="28">
        <f>D5/C5*100</f>
        <v>0</v>
      </c>
      <c r="F5" s="28">
        <v>0</v>
      </c>
    </row>
    <row r="6" spans="1:7" ht="66.75" customHeight="1">
      <c r="A6" s="19" t="s">
        <v>71</v>
      </c>
      <c r="B6" s="28">
        <v>22</v>
      </c>
      <c r="C6" s="28">
        <v>106.2</v>
      </c>
      <c r="D6" s="28">
        <v>82.7</v>
      </c>
      <c r="E6" s="28">
        <f>D6/C6*100</f>
        <v>77.871939736346519</v>
      </c>
      <c r="F6" s="28" t="s">
        <v>90</v>
      </c>
    </row>
    <row r="7" spans="1:7" ht="66" customHeight="1">
      <c r="A7" s="18" t="s">
        <v>72</v>
      </c>
      <c r="B7" s="28">
        <v>0</v>
      </c>
      <c r="C7" s="28">
        <v>323.10000000000002</v>
      </c>
      <c r="D7" s="28">
        <v>15</v>
      </c>
      <c r="E7" s="28">
        <f>D7/C7*100</f>
        <v>4.6425255338904359</v>
      </c>
      <c r="F7" s="28">
        <v>0</v>
      </c>
    </row>
    <row r="8" spans="1:7">
      <c r="A8" s="2" t="s">
        <v>70</v>
      </c>
      <c r="B8" s="26">
        <f t="shared" ref="B8" si="0">B6+B7+B5</f>
        <v>22</v>
      </c>
      <c r="C8" s="26">
        <f t="shared" ref="C8:D8" si="1">C6+C7+C5</f>
        <v>431.3</v>
      </c>
      <c r="D8" s="26">
        <f t="shared" si="1"/>
        <v>97.7</v>
      </c>
      <c r="E8" s="26">
        <f>D8/C8*100</f>
        <v>22.652446093206585</v>
      </c>
      <c r="F8" s="26" t="s">
        <v>91</v>
      </c>
      <c r="G8" s="35"/>
    </row>
    <row r="12" spans="1:7">
      <c r="A12" s="38" t="s">
        <v>43</v>
      </c>
      <c r="B12" s="38"/>
      <c r="C12" s="38"/>
      <c r="D12" s="38"/>
      <c r="E12" s="38"/>
      <c r="F12" s="38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2020-04-30T12:26:02Z</cp:lastPrinted>
  <dcterms:created xsi:type="dcterms:W3CDTF">2017-04-17T10:25:39Z</dcterms:created>
  <dcterms:modified xsi:type="dcterms:W3CDTF">2021-04-26T04:53:57Z</dcterms:modified>
</cp:coreProperties>
</file>