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65386" windowWidth="12960" windowHeight="12720" activeTab="0"/>
  </bookViews>
  <sheets>
    <sheet name="3.23" sheetId="1" r:id="rId1"/>
  </sheets>
  <definedNames/>
  <calcPr fullCalcOnLoad="1"/>
</workbook>
</file>

<file path=xl/sharedStrings.xml><?xml version="1.0" encoding="utf-8"?>
<sst xmlns="http://schemas.openxmlformats.org/spreadsheetml/2006/main" count="174" uniqueCount="162">
  <si>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</si>
  <si>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</si>
  <si>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</si>
  <si>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</si>
  <si>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</si>
  <si>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</si>
  <si>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</si>
  <si>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</si>
  <si>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</si>
  <si>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</si>
  <si>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</si>
  <si>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</si>
  <si>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</si>
  <si>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</si>
  <si>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</si>
  <si>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</si>
  <si>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</si>
  <si>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</si>
  <si>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</si>
  <si>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</si>
  <si>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</si>
  <si>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</si>
  <si>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</si>
  <si>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</si>
  <si>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</si>
  <si>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</si>
  <si>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</si>
  <si>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</si>
  <si>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</si>
  <si>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</si>
  <si>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</si>
  <si>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</si>
  <si>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</si>
  <si>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</si>
  <si>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</si>
  <si>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</si>
  <si>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</si>
  <si>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</si>
  <si>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</si>
  <si>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</si>
  <si>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</si>
  <si>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</si>
  <si>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</si>
  <si>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</si>
  <si>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</si>
  <si>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</si>
  <si>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</si>
  <si>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</si>
  <si>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</si>
  <si>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</si>
  <si>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</si>
  <si>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</si>
  <si>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</si>
  <si>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</si>
  <si>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</si>
  <si>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</si>
  <si>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</si>
  <si>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</si>
  <si>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</si>
  <si>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</si>
  <si>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</si>
  <si>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</si>
  <si>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</si>
  <si>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</si>
  <si>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</si>
  <si>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</si>
  <si>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</si>
  <si>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</si>
  <si>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</si>
  <si>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</si>
  <si>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</si>
  <si>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</si>
  <si>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</si>
  <si>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</si>
  <si>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</si>
  <si>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</si>
  <si>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Единый сельскохозяйственный 
налог</t>
  </si>
  <si>
    <t>Платежи от государственных и
 муниципальных унитарных 
предприятий</t>
  </si>
  <si>
    <t>Платежи при пользовании 
природными ресурсами</t>
  </si>
  <si>
    <t>Доходы от продажи материальных 
и нематериальных активов</t>
  </si>
  <si>
    <t>Субсидии бюджетам субъектов 
Российской Федерации и 
муниципальных образований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</si>
  <si>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</si>
  <si>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</si>
  <si>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</si>
  <si>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Субвенции бюджетам субъектов 
Российской Федерации и 
муниципальных образований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</si>
  <si>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</si>
  <si>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</si>
  <si>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</si>
  <si>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</si>
  <si>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</si>
  <si>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</si>
  <si>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</si>
  <si>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</si>
  <si>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</si>
  <si>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</si>
  <si>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</si>
  <si>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</si>
  <si>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</si>
  <si>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</si>
  <si>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</si>
  <si>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</si>
  <si>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</si>
  <si>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</si>
  <si>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</si>
  <si>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</si>
  <si>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</si>
  <si>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</si>
  <si>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 xml:space="preserve">Налог взимаемый в связи с применением патентной системы налогообложения 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</si>
  <si>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</si>
  <si>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</si>
  <si>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</si>
  <si>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</si>
  <si>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</si>
  <si>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</si>
  <si>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</si>
  <si>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</si>
  <si>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Муниципальная программа "Развитие национальных культур Базарно-Карабулакского муниципального района на 2019-2021 годы"</t>
  </si>
  <si>
    <t>Транспортный налог</t>
  </si>
  <si>
    <t xml:space="preserve">Возврат </t>
  </si>
  <si>
    <t>Единый налог на вмененный доход для отдельных видов деятельности</t>
  </si>
  <si>
    <t>% исполнения 2022 года к 2021 году</t>
  </si>
  <si>
    <t>Иные межбюджетные 
трансферты</t>
  </si>
  <si>
    <t>Бюджетные кредиты из других бюджетов бюджетной системы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</si>
  <si>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</si>
  <si>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000 01030100050000810</t>
  </si>
  <si>
    <t>000 01030000000000000</t>
  </si>
  <si>
    <t>Муниципальная программа "Гармонизация межнациональных отношений и этнокультурное развитие народов Базарно-Карабулакского муниципального района на 2022-2024 годы"</t>
  </si>
  <si>
    <t>св. 2 раз</t>
  </si>
  <si>
    <t>Судебная система</t>
  </si>
  <si>
    <t>000 0105 0000000000 000</t>
  </si>
  <si>
    <t>Муниципальная программа "Охрана окружающей среды Базарно-Карабулакского муниципального района Саратовской области"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</si>
  <si>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</si>
  <si>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
 указанных земельных участков</t>
  </si>
  <si>
    <t>Проценты, полученные от предоставления бюджетных кредитов внутри страны</t>
  </si>
  <si>
    <t xml:space="preserve">Муниципальная программа «Противодействие коррупции в Базарно-Карабулакском муниципальном районе» </t>
  </si>
  <si>
    <t>Обеспечение проведения выборов и референдумов</t>
  </si>
  <si>
    <t>000 0107 0000000000 000</t>
  </si>
  <si>
    <t>Профессиональная подготовка, переподготовка и повышение квалификации</t>
  </si>
  <si>
    <t>000 0705 0000000000 000</t>
  </si>
  <si>
    <t>на 1 октября 2023 года</t>
  </si>
  <si>
    <t>на 1 октября 2023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</si>
  <si>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октября 2023 г
</t>
  </si>
  <si>
    <t>Доходы от использования имущества, находящегося в государственной и муниципальной собственности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</si>
  <si>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</si>
  <si>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</si>
  <si>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св. 9 раз</t>
  </si>
  <si>
    <t>св. 40 раз</t>
  </si>
  <si>
    <t>св. 7 раз</t>
  </si>
  <si>
    <t>св. 10 раз</t>
  </si>
  <si>
    <t>Налоги на совокупный доход</t>
  </si>
  <si>
    <t>Налог на доходы физических лиц</t>
  </si>
  <si>
    <t>Государственная пошлина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</si>
  <si>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</si>
  <si>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Штрафы, санкции, возмещение ущерба</t>
  </si>
  <si>
    <t>Прочие неналоговые доходы</t>
  </si>
  <si>
    <t>Исполнено  на 1 октября  2022 г, тыс. руб.</t>
  </si>
  <si>
    <t>Утвержденные бюджетные назначения  на 1 октября  2023 г, тыс. руб.</t>
  </si>
  <si>
    <t>Исполнено  на 1 октября  2023 г, тыс. руб.</t>
  </si>
  <si>
    <t>Исполнено  на 1 октября 2022 г, тыс. руб.</t>
  </si>
  <si>
    <t>Утвержденные бюджетные назначения на 1 октября 2023 г, тыс. руб.</t>
  </si>
  <si>
    <t>Исполнено  на 1 октября 2023 г, тыс. руб.</t>
  </si>
  <si>
    <t>Утвержденные бюджетные назначения  на 1 октября 2023 г, тыс.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</si>
</sst>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  <numFmt numFmtId="173" formatCode="#,##0.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8"/>
      <name val="PT Astra Serif"/>
      <family val="1"/>
    </font>
    <font>
      <b/>
      <sz val="10"/>
      <name val="PT Astra Serif"/>
      <family val="1"/>
    </font>
    <font>
      <b/>
      <sz val="8"/>
      <name val="PT Astra Serif"/>
      <family val="1"/>
    </font>
    <font>
      <b/>
      <sz val="9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0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PT Astra Serif"/>
      <family val="1"/>
    </font>
    <font>
      <sz val="10"/>
      <color theme="1"/>
      <name val="PT Astra Serif"/>
      <family val="1"/>
    </font>
    <font>
      <sz val="11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8" fontId="48" fillId="0" borderId="10" xfId="0" applyNumberFormat="1" applyFont="1" applyFill="1" applyBorder="1" applyAlignment="1">
      <alignment horizontal="center" vertical="top" wrapText="1"/>
    </xf>
    <xf numFmtId="168" fontId="5" fillId="0" borderId="11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Alignment="1">
      <alignment/>
    </xf>
    <xf numFmtId="4" fontId="49" fillId="0" borderId="10" xfId="0" applyNumberFormat="1" applyFont="1" applyFill="1" applyBorder="1" applyAlignment="1">
      <alignment horizontal="center"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1" fontId="52" fillId="0" borderId="0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169" fontId="52" fillId="0" borderId="0" xfId="56" applyNumberFormat="1" applyFont="1" applyFill="1" applyBorder="1" applyAlignment="1">
      <alignment/>
    </xf>
    <xf numFmtId="169" fontId="52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68" fontId="48" fillId="0" borderId="10" xfId="0" applyNumberFormat="1" applyFont="1" applyFill="1" applyBorder="1" applyAlignment="1">
      <alignment/>
    </xf>
    <xf numFmtId="169" fontId="48" fillId="0" borderId="10" xfId="56" applyNumberFormat="1" applyFont="1" applyFill="1" applyBorder="1" applyAlignment="1">
      <alignment/>
    </xf>
    <xf numFmtId="169" fontId="48" fillId="0" borderId="1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vertical="top" wrapText="1"/>
    </xf>
    <xf numFmtId="1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169" fontId="50" fillId="0" borderId="0" xfId="56" applyNumberFormat="1" applyFont="1" applyFill="1" applyBorder="1" applyAlignment="1">
      <alignment/>
    </xf>
    <xf numFmtId="169" fontId="50" fillId="0" borderId="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8" fontId="49" fillId="0" borderId="10" xfId="0" applyNumberFormat="1" applyFont="1" applyFill="1" applyBorder="1" applyAlignment="1">
      <alignment/>
    </xf>
    <xf numFmtId="169" fontId="49" fillId="0" borderId="10" xfId="56" applyNumberFormat="1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1" fontId="48" fillId="0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16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170" fontId="50" fillId="0" borderId="10" xfId="0" applyNumberFormat="1" applyFont="1" applyFill="1" applyBorder="1" applyAlignment="1">
      <alignment/>
    </xf>
    <xf numFmtId="170" fontId="50" fillId="0" borderId="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169" fontId="48" fillId="0" borderId="10" xfId="0" applyNumberFormat="1" applyFont="1" applyFill="1" applyBorder="1" applyAlignment="1">
      <alignment horizontal="center" vertical="top" wrapText="1"/>
    </xf>
    <xf numFmtId="169" fontId="48" fillId="0" borderId="10" xfId="0" applyNumberFormat="1" applyFont="1" applyFill="1" applyBorder="1" applyAlignment="1">
      <alignment horizontal="center" vertical="top"/>
    </xf>
    <xf numFmtId="169" fontId="49" fillId="0" borderId="10" xfId="0" applyNumberFormat="1" applyFont="1" applyFill="1" applyBorder="1" applyAlignment="1">
      <alignment horizontal="center" vertical="top" wrapText="1"/>
    </xf>
    <xf numFmtId="169" fontId="49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vertical="top" wrapText="1"/>
    </xf>
    <xf numFmtId="168" fontId="49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49" fillId="0" borderId="0" xfId="0" applyFont="1" applyFill="1" applyBorder="1" applyAlignment="1">
      <alignment vertical="top" wrapText="1"/>
    </xf>
    <xf numFmtId="168" fontId="49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/>
    </xf>
    <xf numFmtId="170" fontId="49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173" fontId="49" fillId="0" borderId="10" xfId="0" applyNumberFormat="1" applyFont="1" applyFill="1" applyBorder="1" applyAlignment="1">
      <alignment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2" xfId="0" applyNumberFormat="1" applyFont="1" applyFill="1" applyBorder="1" applyAlignment="1">
      <alignment horizontal="center" vertical="top" wrapText="1"/>
    </xf>
    <xf numFmtId="172" fontId="9" fillId="0" borderId="0" xfId="0" applyNumberFormat="1" applyFont="1" applyFill="1" applyBorder="1" applyAlignment="1" applyProtection="1">
      <alignment wrapText="1"/>
      <protection hidden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8.57421875" style="10" customWidth="1"/>
    <col min="2" max="2" width="18.57421875" style="11" customWidth="1"/>
    <col min="3" max="3" width="11.28125" style="1" customWidth="1"/>
    <col min="4" max="4" width="14.28125" style="10" customWidth="1"/>
    <col min="5" max="5" width="11.8515625" style="10" customWidth="1"/>
    <col min="6" max="6" width="11.140625" style="10" customWidth="1"/>
    <col min="7" max="7" width="10.7109375" style="10" customWidth="1"/>
    <col min="8" max="16384" width="9.140625" style="10" customWidth="1"/>
  </cols>
  <sheetData>
    <row r="1" ht="0.75" customHeight="1"/>
    <row r="2" spans="1:7" ht="16.5" customHeight="1">
      <c r="A2" s="74" t="s">
        <v>4</v>
      </c>
      <c r="B2" s="74"/>
      <c r="C2" s="74"/>
      <c r="D2" s="74"/>
      <c r="E2" s="74"/>
      <c r="F2" s="74"/>
      <c r="G2" s="74"/>
    </row>
    <row r="3" spans="1:7" ht="19.5" customHeight="1">
      <c r="A3" s="75" t="s">
        <v>139</v>
      </c>
      <c r="B3" s="75"/>
      <c r="C3" s="75"/>
      <c r="D3" s="75"/>
      <c r="E3" s="75"/>
      <c r="F3" s="75"/>
      <c r="G3" s="75"/>
    </row>
    <row r="4" spans="1:7" ht="15.75">
      <c r="A4" s="12"/>
      <c r="B4" s="13"/>
      <c r="C4" s="2"/>
      <c r="D4" s="12"/>
      <c r="E4" s="12"/>
      <c r="F4" s="12"/>
      <c r="G4" s="64"/>
    </row>
    <row r="5" spans="1:15" ht="68.25" customHeight="1">
      <c r="A5" s="14" t="s">
        <v>0</v>
      </c>
      <c r="B5" s="14" t="s">
        <v>1</v>
      </c>
      <c r="C5" s="14" t="s">
        <v>155</v>
      </c>
      <c r="D5" s="14" t="s">
        <v>156</v>
      </c>
      <c r="E5" s="14" t="s">
        <v>157</v>
      </c>
      <c r="F5" s="14" t="s">
        <v>73</v>
      </c>
      <c r="G5" s="14" t="s">
        <v>120</v>
      </c>
      <c r="I5" s="59"/>
      <c r="J5" s="15"/>
      <c r="K5" s="16"/>
      <c r="L5" s="16"/>
      <c r="M5" s="16"/>
      <c r="N5" s="17"/>
      <c r="O5" s="18"/>
    </row>
    <row r="6" spans="1:15" ht="21.75" customHeight="1">
      <c r="A6" s="14" t="s">
        <v>2</v>
      </c>
      <c r="B6" s="19"/>
      <c r="C6" s="20">
        <f>C8+C28+C33</f>
        <v>534365.6</v>
      </c>
      <c r="D6" s="20">
        <f>D8+D28++D34</f>
        <v>700495.8</v>
      </c>
      <c r="E6" s="20">
        <f>E8+E28++E34</f>
        <v>505657.5</v>
      </c>
      <c r="F6" s="21">
        <f>E6/D6</f>
        <v>0.7218565764420001</v>
      </c>
      <c r="G6" s="22">
        <f>E6/C6</f>
        <v>0.9462762947315472</v>
      </c>
      <c r="I6" s="23"/>
      <c r="J6" s="24"/>
      <c r="K6" s="25"/>
      <c r="L6" s="25"/>
      <c r="M6" s="25"/>
      <c r="N6" s="26"/>
      <c r="O6" s="27"/>
    </row>
    <row r="7" spans="1:15" ht="15">
      <c r="A7" s="53" t="s">
        <v>3</v>
      </c>
      <c r="B7" s="28"/>
      <c r="C7" s="29"/>
      <c r="D7" s="28"/>
      <c r="E7" s="28"/>
      <c r="F7" s="30"/>
      <c r="G7" s="22"/>
      <c r="I7" s="31"/>
      <c r="J7" s="24"/>
      <c r="K7" s="25"/>
      <c r="L7" s="25"/>
      <c r="M7" s="25"/>
      <c r="N7" s="26"/>
      <c r="O7" s="27"/>
    </row>
    <row r="8" spans="1:15" ht="25.5">
      <c r="A8" s="14" t="s">
        <v>74</v>
      </c>
      <c r="B8" s="32">
        <v>10000000000000000</v>
      </c>
      <c r="C8" s="20">
        <f>C9+C11+C12+C17+C24+C16+C18+C25+C26+C27</f>
        <v>88553.80000000002</v>
      </c>
      <c r="D8" s="41">
        <v>128787.4</v>
      </c>
      <c r="E8" s="41">
        <v>91247.6</v>
      </c>
      <c r="F8" s="21">
        <f aca="true" t="shared" si="0" ref="F8:F34">E8/D8</f>
        <v>0.7085134104733849</v>
      </c>
      <c r="G8" s="22">
        <f>E8/C8</f>
        <v>1.030419925514207</v>
      </c>
      <c r="I8" s="31"/>
      <c r="J8" s="24"/>
      <c r="K8" s="25"/>
      <c r="L8" s="25"/>
      <c r="M8" s="25"/>
      <c r="N8" s="26"/>
      <c r="O8" s="27"/>
    </row>
    <row r="9" spans="1:15" ht="19.5" customHeight="1">
      <c r="A9" s="60" t="s">
        <v>75</v>
      </c>
      <c r="B9" s="33">
        <v>10100000000000000</v>
      </c>
      <c r="C9" s="65">
        <v>42852.9</v>
      </c>
      <c r="D9" s="65">
        <v>57760.4</v>
      </c>
      <c r="E9" s="65">
        <v>52830.4</v>
      </c>
      <c r="F9" s="30">
        <f t="shared" si="0"/>
        <v>0.9146474054888817</v>
      </c>
      <c r="G9" s="34">
        <f>E9/C9</f>
        <v>1.2328313836403137</v>
      </c>
      <c r="I9" s="31"/>
      <c r="J9" s="24"/>
      <c r="K9" s="25"/>
      <c r="L9" s="25"/>
      <c r="M9" s="25"/>
      <c r="N9" s="26"/>
      <c r="O9" s="27"/>
    </row>
    <row r="10" spans="1:15" ht="15">
      <c r="A10" s="35" t="s">
        <v>150</v>
      </c>
      <c r="B10" s="33">
        <v>10102000010000100</v>
      </c>
      <c r="C10" s="65">
        <v>42852.9</v>
      </c>
      <c r="D10" s="65">
        <v>57760.4</v>
      </c>
      <c r="E10" s="65">
        <v>52830.4</v>
      </c>
      <c r="F10" s="30">
        <f t="shared" si="0"/>
        <v>0.9146474054888817</v>
      </c>
      <c r="G10" s="34">
        <f aca="true" t="shared" si="1" ref="G10:G32">E10/C10</f>
        <v>1.2328313836403137</v>
      </c>
      <c r="I10" s="31"/>
      <c r="J10" s="24"/>
      <c r="K10" s="25"/>
      <c r="L10" s="25"/>
      <c r="M10" s="25"/>
      <c r="N10" s="26"/>
      <c r="O10" s="27"/>
    </row>
    <row r="11" spans="1:15" ht="50.25" customHeight="1">
      <c r="A11" s="35" t="s">
        <v>131</v>
      </c>
      <c r="B11" s="33">
        <v>10300000000000000</v>
      </c>
      <c r="C11" s="65">
        <v>8090.9</v>
      </c>
      <c r="D11" s="65">
        <v>8284.3</v>
      </c>
      <c r="E11" s="65">
        <v>6313.1</v>
      </c>
      <c r="F11" s="30">
        <f t="shared" si="0"/>
        <v>0.7620559371340971</v>
      </c>
      <c r="G11" s="34">
        <f t="shared" si="1"/>
        <v>0.780271663226588</v>
      </c>
      <c r="I11" s="31"/>
      <c r="J11" s="24"/>
      <c r="K11" s="25"/>
      <c r="L11" s="25"/>
      <c r="M11" s="25"/>
      <c r="N11" s="26"/>
      <c r="O11" s="27"/>
    </row>
    <row r="12" spans="1:15" ht="15">
      <c r="A12" s="35" t="s">
        <v>149</v>
      </c>
      <c r="B12" s="33">
        <v>10500000000000000</v>
      </c>
      <c r="C12" s="65">
        <v>10292.1</v>
      </c>
      <c r="D12" s="65">
        <v>12659</v>
      </c>
      <c r="E12" s="65">
        <v>13611.3</v>
      </c>
      <c r="F12" s="30">
        <f t="shared" si="0"/>
        <v>1.07522711114622</v>
      </c>
      <c r="G12" s="34">
        <f t="shared" si="1"/>
        <v>1.3224997813857229</v>
      </c>
      <c r="I12" s="31"/>
      <c r="J12" s="24"/>
      <c r="K12" s="25"/>
      <c r="L12" s="25"/>
      <c r="M12" s="25"/>
      <c r="N12" s="26"/>
      <c r="O12" s="27"/>
    </row>
    <row r="13" spans="1:15" ht="37.5" customHeight="1">
      <c r="A13" s="35" t="s">
        <v>119</v>
      </c>
      <c r="B13" s="33">
        <v>10502000020000100</v>
      </c>
      <c r="C13" s="65">
        <v>-8.7</v>
      </c>
      <c r="D13" s="65">
        <v>30</v>
      </c>
      <c r="E13" s="65">
        <v>-107.1</v>
      </c>
      <c r="F13" s="30">
        <v>0</v>
      </c>
      <c r="G13" s="34">
        <v>0</v>
      </c>
      <c r="I13" s="31"/>
      <c r="J13" s="24"/>
      <c r="K13" s="25"/>
      <c r="L13" s="25"/>
      <c r="M13" s="25"/>
      <c r="N13" s="26"/>
      <c r="O13" s="27"/>
    </row>
    <row r="14" spans="1:15" ht="45" customHeight="1">
      <c r="A14" s="35" t="s">
        <v>107</v>
      </c>
      <c r="B14" s="33">
        <v>10504020020000100</v>
      </c>
      <c r="C14" s="65">
        <v>1736.1</v>
      </c>
      <c r="D14" s="65">
        <v>3827</v>
      </c>
      <c r="E14" s="65">
        <v>1520.7</v>
      </c>
      <c r="F14" s="30">
        <f t="shared" si="0"/>
        <v>0.3973608570681996</v>
      </c>
      <c r="G14" s="34">
        <f t="shared" si="1"/>
        <v>0.8759288059443581</v>
      </c>
      <c r="I14" s="31"/>
      <c r="J14" s="24"/>
      <c r="K14" s="25"/>
      <c r="L14" s="25"/>
      <c r="M14" s="25"/>
      <c r="N14" s="26"/>
      <c r="O14" s="27"/>
    </row>
    <row r="15" spans="1:15" ht="30" customHeight="1">
      <c r="A15" s="35" t="s">
        <v>76</v>
      </c>
      <c r="B15" s="33">
        <v>10503000020000100</v>
      </c>
      <c r="C15" s="65">
        <v>8564.8</v>
      </c>
      <c r="D15" s="65">
        <v>8802</v>
      </c>
      <c r="E15" s="65">
        <v>12397.7</v>
      </c>
      <c r="F15" s="30">
        <f t="shared" si="0"/>
        <v>1.408509429675074</v>
      </c>
      <c r="G15" s="34">
        <f t="shared" si="1"/>
        <v>1.447517747057725</v>
      </c>
      <c r="I15" s="31"/>
      <c r="J15" s="24"/>
      <c r="K15" s="25"/>
      <c r="L15" s="25"/>
      <c r="M15" s="25"/>
      <c r="N15" s="26"/>
      <c r="O15" s="27"/>
    </row>
    <row r="16" spans="1:15" ht="15">
      <c r="A16" s="35" t="s">
        <v>117</v>
      </c>
      <c r="B16" s="33">
        <v>10604000020000100</v>
      </c>
      <c r="C16" s="65">
        <v>7062.7</v>
      </c>
      <c r="D16" s="65">
        <v>27066</v>
      </c>
      <c r="E16" s="65">
        <v>5636.1</v>
      </c>
      <c r="F16" s="30">
        <f t="shared" si="0"/>
        <v>0.20823542451784527</v>
      </c>
      <c r="G16" s="34">
        <f t="shared" si="1"/>
        <v>0.7980092599147636</v>
      </c>
      <c r="I16" s="31" t="s">
        <v>85</v>
      </c>
      <c r="J16" s="24"/>
      <c r="K16" s="25"/>
      <c r="L16" s="25"/>
      <c r="M16" s="25"/>
      <c r="N16" s="26"/>
      <c r="O16" s="27"/>
    </row>
    <row r="17" spans="1:15" ht="20.25" customHeight="1">
      <c r="A17" s="35" t="s">
        <v>151</v>
      </c>
      <c r="B17" s="33">
        <v>10800000000000000</v>
      </c>
      <c r="C17" s="65">
        <v>4080.8</v>
      </c>
      <c r="D17" s="65">
        <v>5024</v>
      </c>
      <c r="E17" s="65">
        <v>3672.2</v>
      </c>
      <c r="F17" s="30">
        <f t="shared" si="0"/>
        <v>0.7309315286624204</v>
      </c>
      <c r="G17" s="34">
        <f t="shared" si="1"/>
        <v>0.8998725740050969</v>
      </c>
      <c r="I17" s="31"/>
      <c r="J17" s="24"/>
      <c r="K17" s="25"/>
      <c r="L17" s="25"/>
      <c r="M17" s="25"/>
      <c r="N17" s="26"/>
      <c r="O17" s="27"/>
    </row>
    <row r="18" spans="1:15" ht="52.5" customHeight="1">
      <c r="A18" s="35" t="s">
        <v>142</v>
      </c>
      <c r="B18" s="33">
        <v>11100000000000000</v>
      </c>
      <c r="C18" s="65">
        <v>3473.7</v>
      </c>
      <c r="D18" s="65">
        <f>D20+D21+D22+D23</f>
        <v>1815</v>
      </c>
      <c r="E18" s="65">
        <f>E20+E21+E22+E23</f>
        <v>3140.2000000000003</v>
      </c>
      <c r="F18" s="30">
        <f t="shared" si="0"/>
        <v>1.7301377410468322</v>
      </c>
      <c r="G18" s="34">
        <f t="shared" si="1"/>
        <v>0.9039928606385124</v>
      </c>
      <c r="I18" s="31"/>
      <c r="J18" s="24"/>
      <c r="K18" s="25"/>
      <c r="L18" s="25"/>
      <c r="M18" s="25"/>
      <c r="N18" s="26"/>
      <c r="O18" s="27"/>
    </row>
    <row r="19" spans="1:15" ht="52.5" customHeight="1">
      <c r="A19" s="35" t="s">
        <v>133</v>
      </c>
      <c r="B19" s="33">
        <v>11103000000000000</v>
      </c>
      <c r="C19" s="28">
        <v>0</v>
      </c>
      <c r="D19" s="67">
        <v>1.1</v>
      </c>
      <c r="E19" s="28">
        <v>0.1</v>
      </c>
      <c r="F19" s="30">
        <f>E19/D19</f>
        <v>0.09090909090909091</v>
      </c>
      <c r="G19" s="34">
        <v>0</v>
      </c>
      <c r="I19" s="31"/>
      <c r="J19" s="24"/>
      <c r="K19" s="25"/>
      <c r="L19" s="25"/>
      <c r="M19" s="25"/>
      <c r="N19" s="26"/>
      <c r="O19" s="27"/>
    </row>
    <row r="20" spans="1:15" ht="102.75" customHeight="1">
      <c r="A20" s="35" t="s">
        <v>132</v>
      </c>
      <c r="B20" s="62">
        <v>11105010000000100</v>
      </c>
      <c r="C20" s="65">
        <v>3101.4</v>
      </c>
      <c r="D20" s="65">
        <v>1500</v>
      </c>
      <c r="E20" s="65">
        <v>2951.1</v>
      </c>
      <c r="F20" s="30">
        <f t="shared" si="0"/>
        <v>1.9674</v>
      </c>
      <c r="G20" s="34">
        <f t="shared" si="1"/>
        <v>0.9515380150899593</v>
      </c>
      <c r="I20" s="31"/>
      <c r="J20" s="37"/>
      <c r="K20" s="38"/>
      <c r="L20" s="38"/>
      <c r="M20" s="38"/>
      <c r="N20" s="26"/>
      <c r="O20" s="27"/>
    </row>
    <row r="21" spans="1:15" ht="126.75" customHeight="1">
      <c r="A21" s="35" t="s">
        <v>152</v>
      </c>
      <c r="B21" s="62">
        <v>11105030000000100</v>
      </c>
      <c r="C21" s="28">
        <v>25.7</v>
      </c>
      <c r="D21" s="67">
        <v>230</v>
      </c>
      <c r="E21" s="28">
        <v>39.3</v>
      </c>
      <c r="F21" s="30">
        <f t="shared" si="0"/>
        <v>0.1708695652173913</v>
      </c>
      <c r="G21" s="34">
        <f t="shared" si="1"/>
        <v>1.5291828793774318</v>
      </c>
      <c r="I21" s="31"/>
      <c r="J21" s="37"/>
      <c r="K21" s="38"/>
      <c r="L21" s="38"/>
      <c r="M21" s="38"/>
      <c r="N21" s="26"/>
      <c r="O21" s="27"/>
    </row>
    <row r="22" spans="1:15" ht="39.75" customHeight="1">
      <c r="A22" s="35" t="s">
        <v>77</v>
      </c>
      <c r="B22" s="62">
        <v>11107000000000100</v>
      </c>
      <c r="C22" s="28">
        <v>348.6</v>
      </c>
      <c r="D22" s="66">
        <v>60</v>
      </c>
      <c r="E22" s="28">
        <v>149.8</v>
      </c>
      <c r="F22" s="30" t="s">
        <v>127</v>
      </c>
      <c r="G22" s="34">
        <f t="shared" si="1"/>
        <v>0.42971887550200805</v>
      </c>
      <c r="I22" s="31"/>
      <c r="J22" s="37"/>
      <c r="K22" s="38"/>
      <c r="L22" s="38"/>
      <c r="M22" s="38"/>
      <c r="N22" s="26"/>
      <c r="O22" s="27"/>
    </row>
    <row r="23" spans="1:15" ht="56.25" customHeight="1">
      <c r="A23" s="35" t="s">
        <v>103</v>
      </c>
      <c r="B23" s="62">
        <v>11109000000000100</v>
      </c>
      <c r="C23" s="28">
        <v>0</v>
      </c>
      <c r="D23" s="66">
        <v>25</v>
      </c>
      <c r="E23" s="28">
        <v>0</v>
      </c>
      <c r="F23" s="30">
        <f t="shared" si="0"/>
        <v>0</v>
      </c>
      <c r="G23" s="34">
        <v>0</v>
      </c>
      <c r="I23" s="31"/>
      <c r="J23" s="37"/>
      <c r="K23" s="38"/>
      <c r="L23" s="38"/>
      <c r="M23" s="38"/>
      <c r="N23" s="26"/>
      <c r="O23" s="27"/>
    </row>
    <row r="24" spans="1:15" ht="30" customHeight="1">
      <c r="A24" s="35" t="s">
        <v>78</v>
      </c>
      <c r="B24" s="62">
        <v>11200000000000000</v>
      </c>
      <c r="C24" s="28">
        <v>309</v>
      </c>
      <c r="D24" s="28">
        <v>369.9</v>
      </c>
      <c r="E24" s="28">
        <v>87.9</v>
      </c>
      <c r="F24" s="30">
        <f t="shared" si="0"/>
        <v>0.23763179237631796</v>
      </c>
      <c r="G24" s="34">
        <f t="shared" si="1"/>
        <v>0.28446601941747574</v>
      </c>
      <c r="I24" s="31"/>
      <c r="J24" s="37"/>
      <c r="K24" s="38"/>
      <c r="L24" s="38"/>
      <c r="M24" s="38"/>
      <c r="N24" s="26"/>
      <c r="O24" s="27"/>
    </row>
    <row r="25" spans="1:15" ht="39.75" customHeight="1">
      <c r="A25" s="35" t="s">
        <v>79</v>
      </c>
      <c r="B25" s="62">
        <v>11400000000000000</v>
      </c>
      <c r="C25" s="28">
        <v>11198.5</v>
      </c>
      <c r="D25" s="65">
        <v>15827.5</v>
      </c>
      <c r="E25" s="28">
        <v>4469.8</v>
      </c>
      <c r="F25" s="30">
        <f t="shared" si="0"/>
        <v>0.28240720265360925</v>
      </c>
      <c r="G25" s="34">
        <f t="shared" si="1"/>
        <v>0.3991427423315623</v>
      </c>
      <c r="I25" s="31"/>
      <c r="J25" s="37"/>
      <c r="K25" s="38"/>
      <c r="L25" s="38"/>
      <c r="M25" s="38"/>
      <c r="N25" s="26"/>
      <c r="O25" s="27"/>
    </row>
    <row r="26" spans="1:15" ht="31.5" customHeight="1">
      <c r="A26" s="35" t="s">
        <v>153</v>
      </c>
      <c r="B26" s="62">
        <v>11600000000000000</v>
      </c>
      <c r="C26" s="65">
        <v>504.6</v>
      </c>
      <c r="D26" s="65">
        <v>0</v>
      </c>
      <c r="E26" s="65">
        <v>1260.6</v>
      </c>
      <c r="F26" s="30">
        <v>0</v>
      </c>
      <c r="G26" s="34" t="s">
        <v>127</v>
      </c>
      <c r="I26" s="31"/>
      <c r="J26" s="37"/>
      <c r="K26" s="38"/>
      <c r="L26" s="38"/>
      <c r="M26" s="38"/>
      <c r="N26" s="26"/>
      <c r="O26" s="27"/>
    </row>
    <row r="27" spans="1:15" ht="19.5" customHeight="1">
      <c r="A27" s="35" t="s">
        <v>154</v>
      </c>
      <c r="B27" s="62">
        <v>11700000000000000</v>
      </c>
      <c r="C27" s="28">
        <v>688.6</v>
      </c>
      <c r="D27" s="28">
        <v>0</v>
      </c>
      <c r="E27" s="28">
        <v>25.8</v>
      </c>
      <c r="F27" s="30">
        <v>0</v>
      </c>
      <c r="G27" s="34">
        <f t="shared" si="1"/>
        <v>0.03746732500726111</v>
      </c>
      <c r="I27" s="31"/>
      <c r="J27" s="37"/>
      <c r="K27" s="38"/>
      <c r="L27" s="38"/>
      <c r="M27" s="38"/>
      <c r="N27" s="26"/>
      <c r="O27" s="27"/>
    </row>
    <row r="28" spans="1:15" ht="42" customHeight="1">
      <c r="A28" s="40" t="s">
        <v>82</v>
      </c>
      <c r="B28" s="63">
        <v>20200000000000000</v>
      </c>
      <c r="C28" s="41">
        <f>C29+C30+C31+C32</f>
        <v>445772.2</v>
      </c>
      <c r="D28" s="41">
        <f>D29+D30+D31+D32</f>
        <v>571778.8</v>
      </c>
      <c r="E28" s="41">
        <f>E29+E30+E31+E32</f>
        <v>414480.3</v>
      </c>
      <c r="F28" s="21">
        <f t="shared" si="0"/>
        <v>0.7248962360968961</v>
      </c>
      <c r="G28" s="22">
        <f t="shared" si="1"/>
        <v>0.9298029352211734</v>
      </c>
      <c r="I28" s="31"/>
      <c r="J28" s="37"/>
      <c r="K28" s="38"/>
      <c r="L28" s="38"/>
      <c r="M28" s="38"/>
      <c r="N28" s="26"/>
      <c r="O28" s="27"/>
    </row>
    <row r="29" spans="1:15" ht="42.75" customHeight="1">
      <c r="A29" s="35" t="s">
        <v>83</v>
      </c>
      <c r="B29" s="62">
        <v>20210000000000100</v>
      </c>
      <c r="C29" s="65">
        <v>86043.9</v>
      </c>
      <c r="D29" s="65">
        <v>134265.2</v>
      </c>
      <c r="E29" s="65">
        <v>105188.8</v>
      </c>
      <c r="F29" s="30">
        <f t="shared" si="0"/>
        <v>0.7834405341071252</v>
      </c>
      <c r="G29" s="34">
        <f t="shared" si="1"/>
        <v>1.2225015370061099</v>
      </c>
      <c r="I29" s="42"/>
      <c r="J29" s="43"/>
      <c r="K29" s="16"/>
      <c r="L29" s="16"/>
      <c r="M29" s="16"/>
      <c r="N29" s="17"/>
      <c r="O29" s="18"/>
    </row>
    <row r="30" spans="1:15" ht="39">
      <c r="A30" s="35" t="s">
        <v>80</v>
      </c>
      <c r="B30" s="62">
        <v>20220000000000100</v>
      </c>
      <c r="C30" s="65">
        <v>101331.7</v>
      </c>
      <c r="D30" s="65">
        <v>69357.1</v>
      </c>
      <c r="E30" s="65">
        <v>42910.9</v>
      </c>
      <c r="F30" s="30">
        <f t="shared" si="0"/>
        <v>0.6186951299866921</v>
      </c>
      <c r="G30" s="34">
        <f t="shared" si="1"/>
        <v>0.4234696546095645</v>
      </c>
      <c r="I30" s="42"/>
      <c r="J30" s="43"/>
      <c r="K30" s="16"/>
      <c r="L30" s="16"/>
      <c r="M30" s="16"/>
      <c r="N30" s="17"/>
      <c r="O30" s="18"/>
    </row>
    <row r="31" spans="1:15" ht="39">
      <c r="A31" s="35" t="s">
        <v>84</v>
      </c>
      <c r="B31" s="62">
        <v>20230000000000100</v>
      </c>
      <c r="C31" s="65">
        <v>224639.4</v>
      </c>
      <c r="D31" s="68">
        <v>353830.7</v>
      </c>
      <c r="E31" s="65">
        <v>254596.5</v>
      </c>
      <c r="F31" s="30">
        <f t="shared" si="0"/>
        <v>0.7195432730964272</v>
      </c>
      <c r="G31" s="34">
        <f t="shared" si="1"/>
        <v>1.1333563925117323</v>
      </c>
      <c r="I31" s="31"/>
      <c r="J31" s="37"/>
      <c r="K31" s="25"/>
      <c r="L31" s="25"/>
      <c r="M31" s="25"/>
      <c r="N31" s="26"/>
      <c r="O31" s="27"/>
    </row>
    <row r="32" spans="1:15" ht="26.25">
      <c r="A32" s="35" t="s">
        <v>121</v>
      </c>
      <c r="B32" s="62">
        <v>20240000000000100</v>
      </c>
      <c r="C32" s="65">
        <v>33757.2</v>
      </c>
      <c r="D32" s="65">
        <v>14325.8</v>
      </c>
      <c r="E32" s="65">
        <v>11784.1</v>
      </c>
      <c r="F32" s="30">
        <f t="shared" si="0"/>
        <v>0.8225788437643972</v>
      </c>
      <c r="G32" s="34">
        <f t="shared" si="1"/>
        <v>0.3490840472551041</v>
      </c>
      <c r="I32" s="31"/>
      <c r="J32" s="37"/>
      <c r="K32" s="25"/>
      <c r="L32" s="25"/>
      <c r="M32" s="25"/>
      <c r="N32" s="26"/>
      <c r="O32" s="27"/>
    </row>
    <row r="33" spans="1:15" ht="15">
      <c r="A33" s="28" t="s">
        <v>118</v>
      </c>
      <c r="B33" s="62">
        <v>21800000000000100</v>
      </c>
      <c r="C33" s="65">
        <v>39.6</v>
      </c>
      <c r="D33" s="66"/>
      <c r="E33" s="66"/>
      <c r="F33" s="30">
        <v>0</v>
      </c>
      <c r="G33" s="34">
        <v>0</v>
      </c>
      <c r="I33" s="31"/>
      <c r="J33" s="37"/>
      <c r="K33" s="25"/>
      <c r="L33" s="25"/>
      <c r="M33" s="25"/>
      <c r="N33" s="26"/>
      <c r="O33" s="27"/>
    </row>
    <row r="34" spans="1:15" ht="16.5" customHeight="1">
      <c r="A34" s="39" t="s">
        <v>118</v>
      </c>
      <c r="B34" s="62">
        <v>21900000000000100</v>
      </c>
      <c r="C34" s="65"/>
      <c r="D34" s="65">
        <v>-70.4</v>
      </c>
      <c r="E34" s="65">
        <v>-70.4</v>
      </c>
      <c r="F34" s="30">
        <f t="shared" si="0"/>
        <v>1</v>
      </c>
      <c r="G34" s="34">
        <v>0</v>
      </c>
      <c r="I34" s="31"/>
      <c r="J34" s="37"/>
      <c r="K34" s="25"/>
      <c r="L34" s="45"/>
      <c r="M34" s="25"/>
      <c r="N34" s="26"/>
      <c r="O34" s="27"/>
    </row>
    <row r="35" spans="1:7" ht="26.25" customHeight="1">
      <c r="A35" s="46" t="s">
        <v>104</v>
      </c>
      <c r="B35" s="19"/>
      <c r="C35" s="3">
        <f>C37+C44+C48+C50+C57+C60+C64+C66+C68</f>
        <v>517445.70000000007</v>
      </c>
      <c r="D35" s="3">
        <f>D37+D44+D48+D50+D57+D60+D64+D66+D68</f>
        <v>719400.8999999999</v>
      </c>
      <c r="E35" s="3">
        <f>E37+E44+E48+E50+E57+E60+E64+E66+E68</f>
        <v>506465.9</v>
      </c>
      <c r="F35" s="47">
        <f>E35/D35</f>
        <v>0.7040106566449946</v>
      </c>
      <c r="G35" s="48">
        <f>E35/C35</f>
        <v>0.9787807686874197</v>
      </c>
    </row>
    <row r="36" spans="1:7" ht="16.5" customHeight="1">
      <c r="A36" s="53" t="s">
        <v>3</v>
      </c>
      <c r="B36" s="36"/>
      <c r="C36" s="44"/>
      <c r="D36" s="44"/>
      <c r="E36" s="44"/>
      <c r="F36" s="49"/>
      <c r="G36" s="50"/>
    </row>
    <row r="37" spans="1:7" ht="29.25" customHeight="1">
      <c r="A37" s="51" t="s">
        <v>5</v>
      </c>
      <c r="B37" s="53" t="s">
        <v>32</v>
      </c>
      <c r="C37" s="9">
        <f>C38+C39+C41+C43+C42+C40</f>
        <v>35192.700000000004</v>
      </c>
      <c r="D37" s="9">
        <f>D38+D39+D41+D43+D40+D42</f>
        <v>55692.70000000001</v>
      </c>
      <c r="E37" s="9">
        <f>E38+E39+E41+E43+E40+E42</f>
        <v>37351.700000000004</v>
      </c>
      <c r="F37" s="49">
        <f>E37/D37</f>
        <v>0.6706749717647016</v>
      </c>
      <c r="G37" s="50">
        <f aca="true" t="shared" si="2" ref="G37:G69">E37/C37</f>
        <v>1.0613479500009946</v>
      </c>
    </row>
    <row r="38" spans="1:7" ht="51">
      <c r="A38" s="51" t="s">
        <v>30</v>
      </c>
      <c r="B38" s="53" t="s">
        <v>33</v>
      </c>
      <c r="C38" s="9">
        <v>1571.8</v>
      </c>
      <c r="D38" s="9">
        <v>2405.4</v>
      </c>
      <c r="E38" s="9">
        <v>1400.4</v>
      </c>
      <c r="F38" s="49">
        <f aca="true" t="shared" si="3" ref="F38:F70">E38/D38</f>
        <v>0.5821900723372412</v>
      </c>
      <c r="G38" s="50">
        <f t="shared" si="2"/>
        <v>0.8909530474615092</v>
      </c>
    </row>
    <row r="39" spans="1:7" ht="79.5" customHeight="1">
      <c r="A39" s="51" t="s">
        <v>6</v>
      </c>
      <c r="B39" s="53" t="s">
        <v>34</v>
      </c>
      <c r="C39" s="52">
        <v>20847.3</v>
      </c>
      <c r="D39" s="52">
        <v>32793.9</v>
      </c>
      <c r="E39" s="52">
        <v>21582.9</v>
      </c>
      <c r="F39" s="49">
        <f t="shared" si="3"/>
        <v>0.6581376414516115</v>
      </c>
      <c r="G39" s="50">
        <f t="shared" si="2"/>
        <v>1.0352851448389002</v>
      </c>
    </row>
    <row r="40" spans="1:7" ht="28.5" customHeight="1">
      <c r="A40" s="51" t="s">
        <v>128</v>
      </c>
      <c r="B40" s="53" t="s">
        <v>129</v>
      </c>
      <c r="C40" s="52">
        <v>52.3</v>
      </c>
      <c r="D40" s="52">
        <v>6</v>
      </c>
      <c r="E40" s="52">
        <v>6</v>
      </c>
      <c r="F40" s="49">
        <f t="shared" si="3"/>
        <v>1</v>
      </c>
      <c r="G40" s="50">
        <f t="shared" si="2"/>
        <v>0.11472275334608031</v>
      </c>
    </row>
    <row r="41" spans="1:7" ht="67.5" customHeight="1">
      <c r="A41" s="51" t="s">
        <v>7</v>
      </c>
      <c r="B41" s="53" t="s">
        <v>35</v>
      </c>
      <c r="C41" s="52">
        <v>7479.2</v>
      </c>
      <c r="D41" s="52">
        <v>11623.8</v>
      </c>
      <c r="E41" s="52">
        <v>8206.8</v>
      </c>
      <c r="F41" s="49">
        <f t="shared" si="3"/>
        <v>0.7060341712692922</v>
      </c>
      <c r="G41" s="50">
        <f t="shared" si="2"/>
        <v>1.0972831318857632</v>
      </c>
    </row>
    <row r="42" spans="1:7" ht="30" customHeight="1">
      <c r="A42" s="51" t="s">
        <v>135</v>
      </c>
      <c r="B42" s="53" t="s">
        <v>136</v>
      </c>
      <c r="C42" s="52">
        <v>0</v>
      </c>
      <c r="D42" s="52">
        <v>461.3</v>
      </c>
      <c r="E42" s="52">
        <v>461.3</v>
      </c>
      <c r="F42" s="49">
        <f t="shared" si="3"/>
        <v>1</v>
      </c>
      <c r="G42" s="50">
        <v>0</v>
      </c>
    </row>
    <row r="43" spans="1:7" ht="25.5">
      <c r="A43" s="51" t="s">
        <v>8</v>
      </c>
      <c r="B43" s="53" t="s">
        <v>36</v>
      </c>
      <c r="C43" s="52">
        <v>5242.1</v>
      </c>
      <c r="D43" s="52">
        <v>8402.3</v>
      </c>
      <c r="E43" s="52">
        <v>5694.3</v>
      </c>
      <c r="F43" s="49">
        <f t="shared" si="3"/>
        <v>0.6777072944312867</v>
      </c>
      <c r="G43" s="50">
        <f t="shared" si="2"/>
        <v>1.0862631388184125</v>
      </c>
    </row>
    <row r="44" spans="1:7" ht="25.5">
      <c r="A44" s="51" t="s">
        <v>9</v>
      </c>
      <c r="B44" s="53" t="s">
        <v>37</v>
      </c>
      <c r="C44" s="9">
        <f>C46+C47+C45</f>
        <v>11704.6</v>
      </c>
      <c r="D44" s="9">
        <f>D46+D47+D45</f>
        <v>54262.8</v>
      </c>
      <c r="E44" s="9">
        <f>E46+E47+E45</f>
        <v>22054.4</v>
      </c>
      <c r="F44" s="49">
        <f t="shared" si="3"/>
        <v>0.40643682227972017</v>
      </c>
      <c r="G44" s="50">
        <f t="shared" si="2"/>
        <v>1.8842506365018883</v>
      </c>
    </row>
    <row r="45" spans="1:7" ht="25.5">
      <c r="A45" s="51" t="s">
        <v>105</v>
      </c>
      <c r="B45" s="53" t="s">
        <v>106</v>
      </c>
      <c r="C45" s="9">
        <v>64.9</v>
      </c>
      <c r="D45" s="9">
        <v>718.5</v>
      </c>
      <c r="E45" s="9">
        <v>619.5</v>
      </c>
      <c r="F45" s="49">
        <f t="shared" si="3"/>
        <v>0.8622129436325678</v>
      </c>
      <c r="G45" s="50" t="s">
        <v>145</v>
      </c>
    </row>
    <row r="46" spans="1:7" ht="26.25" customHeight="1">
      <c r="A46" s="51" t="s">
        <v>10</v>
      </c>
      <c r="B46" s="53" t="s">
        <v>38</v>
      </c>
      <c r="C46" s="52">
        <v>11505.7</v>
      </c>
      <c r="D46" s="52">
        <v>47819.3</v>
      </c>
      <c r="E46" s="52">
        <v>15954.1</v>
      </c>
      <c r="F46" s="49">
        <f t="shared" si="3"/>
        <v>0.333633072838791</v>
      </c>
      <c r="G46" s="50">
        <f t="shared" si="2"/>
        <v>1.3866257594062072</v>
      </c>
    </row>
    <row r="47" spans="1:7" ht="29.25" customHeight="1">
      <c r="A47" s="51" t="s">
        <v>31</v>
      </c>
      <c r="B47" s="53" t="s">
        <v>39</v>
      </c>
      <c r="C47" s="52">
        <v>134</v>
      </c>
      <c r="D47" s="52">
        <v>5725</v>
      </c>
      <c r="E47" s="52">
        <v>5480.8</v>
      </c>
      <c r="F47" s="49">
        <f t="shared" si="3"/>
        <v>0.9573449781659389</v>
      </c>
      <c r="G47" s="50" t="s">
        <v>146</v>
      </c>
    </row>
    <row r="48" spans="1:7" ht="27.75" customHeight="1">
      <c r="A48" s="51" t="s">
        <v>11</v>
      </c>
      <c r="B48" s="53" t="s">
        <v>40</v>
      </c>
      <c r="C48" s="9">
        <f>C49</f>
        <v>13752.6</v>
      </c>
      <c r="D48" s="9">
        <f>D49</f>
        <v>22862.5</v>
      </c>
      <c r="E48" s="9">
        <f>E49</f>
        <v>16093.1</v>
      </c>
      <c r="F48" s="49">
        <f t="shared" si="3"/>
        <v>0.7039081465281575</v>
      </c>
      <c r="G48" s="50">
        <f t="shared" si="2"/>
        <v>1.1701860011925018</v>
      </c>
    </row>
    <row r="49" spans="1:7" ht="39.75" customHeight="1">
      <c r="A49" s="51" t="s">
        <v>12</v>
      </c>
      <c r="B49" s="53" t="s">
        <v>41</v>
      </c>
      <c r="C49" s="52">
        <v>13752.6</v>
      </c>
      <c r="D49" s="52">
        <v>22862.5</v>
      </c>
      <c r="E49" s="52">
        <v>16093.1</v>
      </c>
      <c r="F49" s="49">
        <f t="shared" si="3"/>
        <v>0.7039081465281575</v>
      </c>
      <c r="G49" s="50">
        <f t="shared" si="2"/>
        <v>1.1701860011925018</v>
      </c>
    </row>
    <row r="50" spans="1:7" ht="28.5" customHeight="1">
      <c r="A50" s="51" t="s">
        <v>13</v>
      </c>
      <c r="B50" s="53" t="s">
        <v>42</v>
      </c>
      <c r="C50" s="9">
        <f>C51+C52+C53+C55+C56+C54</f>
        <v>431155.50000000006</v>
      </c>
      <c r="D50" s="9">
        <f>D51+D52+D53+D55+D56+D54</f>
        <v>533256.6</v>
      </c>
      <c r="E50" s="9">
        <f>E51+E52+E53+E55+E56+E54</f>
        <v>393269.7</v>
      </c>
      <c r="F50" s="49">
        <f t="shared" si="3"/>
        <v>0.7374867934124023</v>
      </c>
      <c r="G50" s="50">
        <f t="shared" si="2"/>
        <v>0.9121296144894359</v>
      </c>
    </row>
    <row r="51" spans="1:7" ht="25.5">
      <c r="A51" s="51" t="s">
        <v>14</v>
      </c>
      <c r="B51" s="53" t="s">
        <v>43</v>
      </c>
      <c r="C51" s="52">
        <v>75372.8</v>
      </c>
      <c r="D51" s="52">
        <v>119192.1</v>
      </c>
      <c r="E51" s="52">
        <v>88161.5</v>
      </c>
      <c r="F51" s="49">
        <f t="shared" si="3"/>
        <v>0.7396589203479089</v>
      </c>
      <c r="G51" s="50">
        <f t="shared" si="2"/>
        <v>1.1696726139933769</v>
      </c>
    </row>
    <row r="52" spans="1:7" ht="25.5">
      <c r="A52" s="51" t="s">
        <v>15</v>
      </c>
      <c r="B52" s="53" t="s">
        <v>44</v>
      </c>
      <c r="C52" s="52">
        <v>295904.2</v>
      </c>
      <c r="D52" s="52">
        <v>366057.6</v>
      </c>
      <c r="E52" s="52">
        <v>271564.9</v>
      </c>
      <c r="F52" s="49">
        <f t="shared" si="3"/>
        <v>0.7418638487494865</v>
      </c>
      <c r="G52" s="50">
        <f t="shared" si="2"/>
        <v>0.9177460137436373</v>
      </c>
    </row>
    <row r="53" spans="1:7" ht="25.5">
      <c r="A53" s="51" t="s">
        <v>86</v>
      </c>
      <c r="B53" s="53" t="s">
        <v>87</v>
      </c>
      <c r="C53" s="52">
        <v>45225.4</v>
      </c>
      <c r="D53" s="52">
        <v>24921</v>
      </c>
      <c r="E53" s="52">
        <v>17083.1</v>
      </c>
      <c r="F53" s="49">
        <f t="shared" si="3"/>
        <v>0.6854901488704305</v>
      </c>
      <c r="G53" s="50">
        <f t="shared" si="2"/>
        <v>0.37773242469939455</v>
      </c>
    </row>
    <row r="54" spans="1:7" ht="38.25">
      <c r="A54" s="51" t="s">
        <v>137</v>
      </c>
      <c r="B54" s="53" t="s">
        <v>138</v>
      </c>
      <c r="C54" s="52">
        <v>80</v>
      </c>
      <c r="D54" s="52">
        <v>40</v>
      </c>
      <c r="E54" s="52">
        <v>20</v>
      </c>
      <c r="F54" s="49">
        <f t="shared" si="3"/>
        <v>0.5</v>
      </c>
      <c r="G54" s="50">
        <v>0</v>
      </c>
    </row>
    <row r="55" spans="1:7" ht="25.5">
      <c r="A55" s="51" t="s">
        <v>16</v>
      </c>
      <c r="B55" s="53" t="s">
        <v>45</v>
      </c>
      <c r="C55" s="52">
        <v>4586.2</v>
      </c>
      <c r="D55" s="52">
        <v>0</v>
      </c>
      <c r="E55" s="52">
        <v>0</v>
      </c>
      <c r="F55" s="49">
        <v>0</v>
      </c>
      <c r="G55" s="50">
        <f t="shared" si="2"/>
        <v>0</v>
      </c>
    </row>
    <row r="56" spans="1:7" ht="26.25" customHeight="1">
      <c r="A56" s="51" t="s">
        <v>17</v>
      </c>
      <c r="B56" s="53" t="s">
        <v>46</v>
      </c>
      <c r="C56" s="52">
        <v>9986.9</v>
      </c>
      <c r="D56" s="52">
        <v>23045.9</v>
      </c>
      <c r="E56" s="52">
        <v>16440.2</v>
      </c>
      <c r="F56" s="49">
        <f t="shared" si="3"/>
        <v>0.7133676706051836</v>
      </c>
      <c r="G56" s="50">
        <f t="shared" si="2"/>
        <v>1.6461764912034766</v>
      </c>
    </row>
    <row r="57" spans="1:7" ht="25.5">
      <c r="A57" s="51" t="s">
        <v>18</v>
      </c>
      <c r="B57" s="53" t="s">
        <v>47</v>
      </c>
      <c r="C57" s="9">
        <f>C58+C59</f>
        <v>12556</v>
      </c>
      <c r="D57" s="9">
        <f>D58+D59</f>
        <v>29129</v>
      </c>
      <c r="E57" s="9">
        <f>E58+E59</f>
        <v>17726.8</v>
      </c>
      <c r="F57" s="49">
        <f t="shared" si="3"/>
        <v>0.6085619142435373</v>
      </c>
      <c r="G57" s="50">
        <f t="shared" si="2"/>
        <v>1.4118190506530741</v>
      </c>
    </row>
    <row r="58" spans="1:7" ht="25.5">
      <c r="A58" s="51" t="s">
        <v>19</v>
      </c>
      <c r="B58" s="53" t="s">
        <v>48</v>
      </c>
      <c r="C58" s="52">
        <v>11693.4</v>
      </c>
      <c r="D58" s="52">
        <v>27663.3</v>
      </c>
      <c r="E58" s="52">
        <v>16723.2</v>
      </c>
      <c r="F58" s="49">
        <f t="shared" si="3"/>
        <v>0.6045265749205626</v>
      </c>
      <c r="G58" s="50">
        <f t="shared" si="2"/>
        <v>1.4301400790189338</v>
      </c>
    </row>
    <row r="59" spans="1:7" ht="27.75" customHeight="1">
      <c r="A59" s="51" t="s">
        <v>20</v>
      </c>
      <c r="B59" s="53" t="s">
        <v>49</v>
      </c>
      <c r="C59" s="52">
        <v>862.6</v>
      </c>
      <c r="D59" s="52">
        <v>1465.7</v>
      </c>
      <c r="E59" s="52">
        <v>1003.6</v>
      </c>
      <c r="F59" s="49">
        <f t="shared" si="3"/>
        <v>0.6847240226512928</v>
      </c>
      <c r="G59" s="50">
        <f t="shared" si="2"/>
        <v>1.1634593090656156</v>
      </c>
    </row>
    <row r="60" spans="1:7" ht="25.5" customHeight="1">
      <c r="A60" s="51" t="s">
        <v>21</v>
      </c>
      <c r="B60" s="53" t="s">
        <v>50</v>
      </c>
      <c r="C60" s="9">
        <f>C61+C62+C63</f>
        <v>7499.4</v>
      </c>
      <c r="D60" s="9">
        <f>D61+D62+D63</f>
        <v>11408.1</v>
      </c>
      <c r="E60" s="9">
        <f>E61+E62+E63</f>
        <v>7550.9</v>
      </c>
      <c r="F60" s="49">
        <f t="shared" si="3"/>
        <v>0.6618893593148727</v>
      </c>
      <c r="G60" s="50">
        <f t="shared" si="2"/>
        <v>1.0068672160439502</v>
      </c>
    </row>
    <row r="61" spans="1:7" ht="27.75" customHeight="1">
      <c r="A61" s="51" t="s">
        <v>22</v>
      </c>
      <c r="B61" s="53" t="s">
        <v>51</v>
      </c>
      <c r="C61" s="52">
        <v>1173.9</v>
      </c>
      <c r="D61" s="52">
        <v>1597.3</v>
      </c>
      <c r="E61" s="52">
        <v>1206.9</v>
      </c>
      <c r="F61" s="49">
        <f t="shared" si="3"/>
        <v>0.7555875539973707</v>
      </c>
      <c r="G61" s="50">
        <f t="shared" si="2"/>
        <v>1.0281114234602606</v>
      </c>
    </row>
    <row r="62" spans="1:7" ht="25.5">
      <c r="A62" s="51" t="s">
        <v>23</v>
      </c>
      <c r="B62" s="53" t="s">
        <v>52</v>
      </c>
      <c r="C62" s="52">
        <v>2696.8</v>
      </c>
      <c r="D62" s="52">
        <v>5278.2</v>
      </c>
      <c r="E62" s="52">
        <v>2408.4</v>
      </c>
      <c r="F62" s="49">
        <f t="shared" si="3"/>
        <v>0.4562919176992157</v>
      </c>
      <c r="G62" s="50">
        <f t="shared" si="2"/>
        <v>0.8930584396321566</v>
      </c>
    </row>
    <row r="63" spans="1:7" ht="25.5">
      <c r="A63" s="51" t="s">
        <v>24</v>
      </c>
      <c r="B63" s="53" t="s">
        <v>53</v>
      </c>
      <c r="C63" s="52">
        <v>3628.7</v>
      </c>
      <c r="D63" s="52">
        <v>4532.6</v>
      </c>
      <c r="E63" s="52">
        <v>3935.6</v>
      </c>
      <c r="F63" s="49">
        <f t="shared" si="3"/>
        <v>0.8682875170983541</v>
      </c>
      <c r="G63" s="50">
        <f t="shared" si="2"/>
        <v>1.0845757433791716</v>
      </c>
    </row>
    <row r="64" spans="1:7" ht="26.25" customHeight="1">
      <c r="A64" s="51" t="s">
        <v>110</v>
      </c>
      <c r="B64" s="53" t="s">
        <v>112</v>
      </c>
      <c r="C64" s="52">
        <f>C65</f>
        <v>1097.6</v>
      </c>
      <c r="D64" s="52">
        <f>D65</f>
        <v>844.7</v>
      </c>
      <c r="E64" s="52">
        <f>E65</f>
        <v>844.7</v>
      </c>
      <c r="F64" s="49">
        <f t="shared" si="3"/>
        <v>1</v>
      </c>
      <c r="G64" s="50">
        <f t="shared" si="2"/>
        <v>0.7695881924198251</v>
      </c>
    </row>
    <row r="65" spans="1:7" ht="27" customHeight="1">
      <c r="A65" s="51" t="s">
        <v>111</v>
      </c>
      <c r="B65" s="53" t="s">
        <v>113</v>
      </c>
      <c r="C65" s="52">
        <v>1097.6</v>
      </c>
      <c r="D65" s="52">
        <v>844.7</v>
      </c>
      <c r="E65" s="52">
        <v>844.7</v>
      </c>
      <c r="F65" s="49">
        <f t="shared" si="3"/>
        <v>1</v>
      </c>
      <c r="G65" s="50">
        <f t="shared" si="2"/>
        <v>0.7695881924198251</v>
      </c>
    </row>
    <row r="66" spans="1:7" ht="27.75" customHeight="1">
      <c r="A66" s="51" t="s">
        <v>25</v>
      </c>
      <c r="B66" s="53" t="s">
        <v>54</v>
      </c>
      <c r="C66" s="52">
        <f>C67</f>
        <v>6.5</v>
      </c>
      <c r="D66" s="52">
        <f>D67</f>
        <v>1.8</v>
      </c>
      <c r="E66" s="52">
        <f>E67</f>
        <v>0</v>
      </c>
      <c r="F66" s="49">
        <f t="shared" si="3"/>
        <v>0</v>
      </c>
      <c r="G66" s="50">
        <v>0</v>
      </c>
    </row>
    <row r="67" spans="1:7" ht="30" customHeight="1">
      <c r="A67" s="51" t="s">
        <v>26</v>
      </c>
      <c r="B67" s="53" t="s">
        <v>55</v>
      </c>
      <c r="C67" s="52">
        <v>6.5</v>
      </c>
      <c r="D67" s="52">
        <v>1.8</v>
      </c>
      <c r="E67" s="52">
        <v>0</v>
      </c>
      <c r="F67" s="49">
        <f t="shared" si="3"/>
        <v>0</v>
      </c>
      <c r="G67" s="50">
        <v>0</v>
      </c>
    </row>
    <row r="68" spans="1:7" ht="39.75" customHeight="1">
      <c r="A68" s="51" t="s">
        <v>27</v>
      </c>
      <c r="B68" s="53" t="s">
        <v>56</v>
      </c>
      <c r="C68" s="9">
        <f>C69+C70</f>
        <v>4480.8</v>
      </c>
      <c r="D68" s="9">
        <f>D69+D70</f>
        <v>11942.7</v>
      </c>
      <c r="E68" s="9">
        <f>E69+E70</f>
        <v>11574.6</v>
      </c>
      <c r="F68" s="49">
        <f t="shared" si="3"/>
        <v>0.9691778241101259</v>
      </c>
      <c r="G68" s="50" t="s">
        <v>127</v>
      </c>
    </row>
    <row r="69" spans="1:16" ht="55.5" customHeight="1">
      <c r="A69" s="51" t="s">
        <v>28</v>
      </c>
      <c r="B69" s="53" t="s">
        <v>57</v>
      </c>
      <c r="C69" s="52">
        <v>3480.8</v>
      </c>
      <c r="D69" s="52">
        <v>4942.7</v>
      </c>
      <c r="E69" s="52">
        <v>4574.6</v>
      </c>
      <c r="F69" s="49">
        <f t="shared" si="3"/>
        <v>0.9255265340805634</v>
      </c>
      <c r="G69" s="50">
        <f t="shared" si="2"/>
        <v>1.3142381061824868</v>
      </c>
      <c r="K69" s="71"/>
      <c r="L69" s="71"/>
      <c r="M69" s="71"/>
      <c r="N69" s="71"/>
      <c r="O69" s="71"/>
      <c r="P69" s="71"/>
    </row>
    <row r="70" spans="1:7" ht="51.75" customHeight="1">
      <c r="A70" s="51" t="s">
        <v>114</v>
      </c>
      <c r="B70" s="53" t="s">
        <v>115</v>
      </c>
      <c r="C70" s="52">
        <v>1000</v>
      </c>
      <c r="D70" s="52">
        <v>7000</v>
      </c>
      <c r="E70" s="52">
        <v>7000</v>
      </c>
      <c r="F70" s="49">
        <f t="shared" si="3"/>
        <v>1</v>
      </c>
      <c r="G70" s="50" t="s">
        <v>147</v>
      </c>
    </row>
    <row r="71" spans="1:7" ht="27" customHeight="1">
      <c r="A71" s="76" t="s">
        <v>29</v>
      </c>
      <c r="B71" s="78"/>
      <c r="C71" s="69">
        <f>C6-C35</f>
        <v>16919.899999999907</v>
      </c>
      <c r="D71" s="69">
        <f>D6-D35</f>
        <v>-18905.09999999986</v>
      </c>
      <c r="E71" s="69">
        <f>E6-E35</f>
        <v>-808.4000000000233</v>
      </c>
      <c r="F71" s="49">
        <v>0</v>
      </c>
      <c r="G71" s="50">
        <v>0</v>
      </c>
    </row>
    <row r="72" spans="1:7" ht="43.5" customHeight="1" hidden="1">
      <c r="A72" s="77"/>
      <c r="B72" s="76"/>
      <c r="C72" s="70"/>
      <c r="D72" s="70"/>
      <c r="E72" s="70"/>
      <c r="F72" s="49"/>
      <c r="G72" s="50"/>
    </row>
    <row r="73" spans="1:7" ht="17.25" customHeight="1">
      <c r="A73" s="14" t="s">
        <v>64</v>
      </c>
      <c r="B73" s="14"/>
      <c r="C73" s="3">
        <f>C75</f>
        <v>-16919.900000000023</v>
      </c>
      <c r="D73" s="3">
        <f>D75</f>
        <v>18905.099999999977</v>
      </c>
      <c r="E73" s="3">
        <f>E75</f>
        <v>808.4000000000233</v>
      </c>
      <c r="F73" s="49"/>
      <c r="G73" s="50"/>
    </row>
    <row r="74" spans="1:7" ht="12.75" customHeight="1">
      <c r="A74" s="53" t="s">
        <v>3</v>
      </c>
      <c r="B74" s="53"/>
      <c r="C74" s="52"/>
      <c r="D74" s="52"/>
      <c r="E74" s="52"/>
      <c r="F74" s="49"/>
      <c r="G74" s="50"/>
    </row>
    <row r="75" spans="1:7" ht="42" customHeight="1">
      <c r="A75" s="54" t="s">
        <v>65</v>
      </c>
      <c r="B75" s="54" t="s">
        <v>69</v>
      </c>
      <c r="C75" s="4">
        <f>C82+C79+C76</f>
        <v>-16919.900000000023</v>
      </c>
      <c r="D75" s="4">
        <f>D82+D79+D76</f>
        <v>18905.099999999977</v>
      </c>
      <c r="E75" s="4">
        <f>E82+E79+E76</f>
        <v>808.4000000000233</v>
      </c>
      <c r="F75" s="49">
        <v>0</v>
      </c>
      <c r="G75" s="50">
        <v>0</v>
      </c>
    </row>
    <row r="76" spans="1:7" ht="42" customHeight="1">
      <c r="A76" s="54" t="s">
        <v>122</v>
      </c>
      <c r="B76" s="55" t="s">
        <v>125</v>
      </c>
      <c r="C76" s="4">
        <f>C77+C78</f>
        <v>-8600</v>
      </c>
      <c r="D76" s="4">
        <v>0</v>
      </c>
      <c r="E76" s="4">
        <v>0</v>
      </c>
      <c r="F76" s="49">
        <v>0</v>
      </c>
      <c r="G76" s="50">
        <v>0</v>
      </c>
    </row>
    <row r="77" spans="1:7" ht="42" customHeight="1">
      <c r="A77" s="51" t="s">
        <v>143</v>
      </c>
      <c r="B77" s="51" t="s">
        <v>144</v>
      </c>
      <c r="C77" s="4">
        <v>51800</v>
      </c>
      <c r="D77" s="4">
        <v>0</v>
      </c>
      <c r="E77" s="4">
        <v>0</v>
      </c>
      <c r="F77" s="49">
        <v>0</v>
      </c>
      <c r="G77" s="50">
        <v>0</v>
      </c>
    </row>
    <row r="78" spans="1:7" ht="38.25" customHeight="1">
      <c r="A78" s="54" t="s">
        <v>123</v>
      </c>
      <c r="B78" s="55" t="s">
        <v>124</v>
      </c>
      <c r="C78" s="4">
        <v>-60400</v>
      </c>
      <c r="D78" s="9">
        <v>0</v>
      </c>
      <c r="E78" s="9">
        <v>0</v>
      </c>
      <c r="F78" s="49">
        <v>0</v>
      </c>
      <c r="G78" s="50">
        <v>0</v>
      </c>
    </row>
    <row r="79" spans="1:7" ht="53.25" customHeight="1">
      <c r="A79" s="51" t="s">
        <v>99</v>
      </c>
      <c r="B79" s="51" t="s">
        <v>100</v>
      </c>
      <c r="C79" s="9">
        <f>C80+C81</f>
        <v>-4000</v>
      </c>
      <c r="D79" s="9">
        <f>D80+D81</f>
        <v>1000</v>
      </c>
      <c r="E79" s="9">
        <f>E80+E81</f>
        <v>-2500</v>
      </c>
      <c r="F79" s="49">
        <v>0</v>
      </c>
      <c r="G79" s="50">
        <v>0</v>
      </c>
    </row>
    <row r="80" spans="1:7" ht="39.75" customHeight="1">
      <c r="A80" s="51" t="s">
        <v>97</v>
      </c>
      <c r="B80" s="51" t="s">
        <v>101</v>
      </c>
      <c r="C80" s="9">
        <v>-4000</v>
      </c>
      <c r="D80" s="9">
        <v>-5000</v>
      </c>
      <c r="E80" s="9">
        <v>-3500</v>
      </c>
      <c r="F80" s="49">
        <v>0</v>
      </c>
      <c r="G80" s="50">
        <v>0</v>
      </c>
    </row>
    <row r="81" spans="1:7" ht="39.75" customHeight="1">
      <c r="A81" s="51" t="s">
        <v>98</v>
      </c>
      <c r="B81" s="51" t="s">
        <v>102</v>
      </c>
      <c r="C81" s="9">
        <v>0</v>
      </c>
      <c r="D81" s="9">
        <v>6000</v>
      </c>
      <c r="E81" s="9">
        <v>1000</v>
      </c>
      <c r="F81" s="49">
        <v>0</v>
      </c>
      <c r="G81" s="50">
        <v>0</v>
      </c>
    </row>
    <row r="82" spans="1:7" ht="28.5" customHeight="1">
      <c r="A82" s="51" t="s">
        <v>66</v>
      </c>
      <c r="B82" s="51" t="s">
        <v>70</v>
      </c>
      <c r="C82" s="9">
        <f>C83+C84</f>
        <v>-4319.900000000023</v>
      </c>
      <c r="D82" s="9">
        <f>D83+D84</f>
        <v>17905.099999999977</v>
      </c>
      <c r="E82" s="9">
        <f>E83+E84</f>
        <v>3308.4000000000233</v>
      </c>
      <c r="F82" s="49">
        <v>0</v>
      </c>
      <c r="G82" s="50">
        <v>0</v>
      </c>
    </row>
    <row r="83" spans="1:7" ht="42.75" customHeight="1">
      <c r="A83" s="51" t="s">
        <v>67</v>
      </c>
      <c r="B83" s="51" t="s">
        <v>71</v>
      </c>
      <c r="C83" s="52">
        <v>-596719.3</v>
      </c>
      <c r="D83" s="52">
        <v>-706566.3</v>
      </c>
      <c r="E83" s="52">
        <v>-520947.1</v>
      </c>
      <c r="F83" s="49">
        <v>0</v>
      </c>
      <c r="G83" s="50">
        <v>0</v>
      </c>
    </row>
    <row r="84" spans="1:7" ht="38.25">
      <c r="A84" s="51" t="s">
        <v>68</v>
      </c>
      <c r="B84" s="51" t="s">
        <v>72</v>
      </c>
      <c r="C84" s="52">
        <v>592399.4</v>
      </c>
      <c r="D84" s="52">
        <v>724471.4</v>
      </c>
      <c r="E84" s="52">
        <v>524255.5</v>
      </c>
      <c r="F84" s="49">
        <v>0</v>
      </c>
      <c r="G84" s="50">
        <v>0</v>
      </c>
    </row>
    <row r="86" spans="1:7" ht="15.75">
      <c r="A86" s="79" t="s">
        <v>58</v>
      </c>
      <c r="B86" s="79"/>
      <c r="C86" s="79"/>
      <c r="D86" s="79"/>
      <c r="E86" s="79"/>
      <c r="F86" s="79"/>
      <c r="G86" s="79"/>
    </row>
    <row r="87" spans="1:7" ht="47.25" customHeight="1">
      <c r="A87" s="74" t="s">
        <v>59</v>
      </c>
      <c r="B87" s="74"/>
      <c r="C87" s="74"/>
      <c r="D87" s="74"/>
      <c r="E87" s="74"/>
      <c r="F87" s="74"/>
      <c r="G87" s="74"/>
    </row>
    <row r="88" spans="1:7" ht="15.75">
      <c r="A88" s="79" t="s">
        <v>140</v>
      </c>
      <c r="B88" s="79"/>
      <c r="C88" s="79"/>
      <c r="D88" s="79"/>
      <c r="E88" s="79"/>
      <c r="F88" s="79"/>
      <c r="G88" s="79"/>
    </row>
    <row r="89" ht="15.75">
      <c r="A89" s="56"/>
    </row>
    <row r="90" spans="1:7" ht="15" customHeight="1">
      <c r="A90" s="80" t="s">
        <v>60</v>
      </c>
      <c r="B90" s="80" t="s">
        <v>61</v>
      </c>
      <c r="C90" s="81" t="s">
        <v>158</v>
      </c>
      <c r="D90" s="81" t="s">
        <v>159</v>
      </c>
      <c r="E90" s="81" t="s">
        <v>160</v>
      </c>
      <c r="F90" s="81" t="s">
        <v>81</v>
      </c>
      <c r="G90" s="81" t="s">
        <v>120</v>
      </c>
    </row>
    <row r="91" spans="1:7" ht="51" customHeight="1">
      <c r="A91" s="80"/>
      <c r="B91" s="80"/>
      <c r="C91" s="82"/>
      <c r="D91" s="82"/>
      <c r="E91" s="82"/>
      <c r="F91" s="82"/>
      <c r="G91" s="82"/>
    </row>
    <row r="92" spans="1:7" ht="30.75" customHeight="1">
      <c r="A92" s="51" t="s">
        <v>62</v>
      </c>
      <c r="B92" s="53">
        <v>65</v>
      </c>
      <c r="C92" s="9">
        <v>28888.3</v>
      </c>
      <c r="D92" s="9">
        <f>44763.4+158.6</f>
        <v>44922</v>
      </c>
      <c r="E92" s="9">
        <v>30231</v>
      </c>
      <c r="F92" s="49">
        <f>E92/D92</f>
        <v>0.6729664752237211</v>
      </c>
      <c r="G92" s="50">
        <f>E92/C92</f>
        <v>1.0464790243801123</v>
      </c>
    </row>
    <row r="93" spans="1:7" ht="25.5">
      <c r="A93" s="51" t="s">
        <v>63</v>
      </c>
      <c r="B93" s="8">
        <v>978.8</v>
      </c>
      <c r="C93" s="9">
        <v>271076.4</v>
      </c>
      <c r="D93" s="9">
        <v>443839.1</v>
      </c>
      <c r="E93" s="9">
        <v>314717.8</v>
      </c>
      <c r="F93" s="49">
        <f>E93/D93</f>
        <v>0.7090808358254151</v>
      </c>
      <c r="G93" s="50">
        <f>E93/C93</f>
        <v>1.160992989430286</v>
      </c>
    </row>
    <row r="94" spans="1:5" ht="15">
      <c r="A94" s="57"/>
      <c r="B94" s="5"/>
      <c r="C94" s="6"/>
      <c r="D94" s="58"/>
      <c r="E94" s="58"/>
    </row>
    <row r="95" spans="1:7" ht="80.25" customHeight="1">
      <c r="A95" s="84" t="s">
        <v>141</v>
      </c>
      <c r="B95" s="84"/>
      <c r="C95" s="84"/>
      <c r="D95" s="84"/>
      <c r="E95" s="84"/>
      <c r="F95" s="84"/>
      <c r="G95" s="84"/>
    </row>
    <row r="96" spans="1:7" ht="63.75">
      <c r="A96" s="85" t="s">
        <v>88</v>
      </c>
      <c r="B96" s="86"/>
      <c r="C96" s="14" t="s">
        <v>158</v>
      </c>
      <c r="D96" s="14" t="s">
        <v>161</v>
      </c>
      <c r="E96" s="14" t="s">
        <v>160</v>
      </c>
      <c r="F96" s="14" t="s">
        <v>73</v>
      </c>
      <c r="G96" s="14" t="s">
        <v>120</v>
      </c>
    </row>
    <row r="97" spans="1:7" ht="40.5" customHeight="1">
      <c r="A97" s="72" t="s">
        <v>130</v>
      </c>
      <c r="B97" s="73"/>
      <c r="C97" s="53">
        <v>0</v>
      </c>
      <c r="D97" s="53">
        <v>369.9</v>
      </c>
      <c r="E97" s="53">
        <v>0</v>
      </c>
      <c r="F97" s="49">
        <f>E97/D97</f>
        <v>0</v>
      </c>
      <c r="G97" s="50">
        <v>0</v>
      </c>
    </row>
    <row r="98" spans="1:7" ht="27.75" customHeight="1">
      <c r="A98" s="72" t="s">
        <v>89</v>
      </c>
      <c r="B98" s="73"/>
      <c r="C98" s="9">
        <v>423480.7</v>
      </c>
      <c r="D98" s="9">
        <v>521325.4</v>
      </c>
      <c r="E98" s="9">
        <v>385051.4</v>
      </c>
      <c r="F98" s="49">
        <f>E98/D98</f>
        <v>0.7386008815223659</v>
      </c>
      <c r="G98" s="50">
        <f>E98/C98</f>
        <v>0.9092537156947177</v>
      </c>
    </row>
    <row r="99" spans="1:7" ht="27" customHeight="1">
      <c r="A99" s="83" t="s">
        <v>96</v>
      </c>
      <c r="B99" s="83"/>
      <c r="C99" s="9">
        <v>8011.7</v>
      </c>
      <c r="D99" s="9">
        <v>14404.3</v>
      </c>
      <c r="E99" s="9">
        <v>9345.5</v>
      </c>
      <c r="F99" s="49">
        <f aca="true" t="shared" si="4" ref="F99:F109">E99/D99</f>
        <v>0.6487993168706567</v>
      </c>
      <c r="G99" s="50">
        <f aca="true" t="shared" si="5" ref="G99:G104">E99/C99</f>
        <v>1.1664815207758654</v>
      </c>
    </row>
    <row r="100" spans="1:7" ht="39" customHeight="1" hidden="1">
      <c r="A100" s="72" t="s">
        <v>116</v>
      </c>
      <c r="B100" s="73"/>
      <c r="C100" s="9"/>
      <c r="D100" s="9"/>
      <c r="E100" s="9"/>
      <c r="F100" s="49" t="e">
        <f t="shared" si="4"/>
        <v>#DIV/0!</v>
      </c>
      <c r="G100" s="50" t="e">
        <f t="shared" si="5"/>
        <v>#DIV/0!</v>
      </c>
    </row>
    <row r="101" spans="1:7" ht="42.75" customHeight="1">
      <c r="A101" s="83" t="s">
        <v>90</v>
      </c>
      <c r="B101" s="83"/>
      <c r="C101" s="9">
        <v>335.3</v>
      </c>
      <c r="D101" s="9">
        <v>736.2</v>
      </c>
      <c r="E101" s="9">
        <v>736.2</v>
      </c>
      <c r="F101" s="49">
        <f t="shared" si="4"/>
        <v>1</v>
      </c>
      <c r="G101" s="50" t="s">
        <v>127</v>
      </c>
    </row>
    <row r="102" spans="1:7" ht="39.75" customHeight="1">
      <c r="A102" s="83" t="s">
        <v>91</v>
      </c>
      <c r="B102" s="83"/>
      <c r="C102" s="9">
        <v>11505.7</v>
      </c>
      <c r="D102" s="9">
        <v>47819.3</v>
      </c>
      <c r="E102" s="9">
        <v>15954.1</v>
      </c>
      <c r="F102" s="49">
        <f t="shared" si="4"/>
        <v>0.333633072838791</v>
      </c>
      <c r="G102" s="50">
        <f t="shared" si="5"/>
        <v>1.3866257594062072</v>
      </c>
    </row>
    <row r="103" spans="1:7" ht="53.25" customHeight="1">
      <c r="A103" s="72" t="s">
        <v>126</v>
      </c>
      <c r="B103" s="73"/>
      <c r="C103" s="9">
        <v>12</v>
      </c>
      <c r="D103" s="9">
        <v>30</v>
      </c>
      <c r="E103" s="9">
        <v>26</v>
      </c>
      <c r="F103" s="49">
        <f t="shared" si="4"/>
        <v>0.8666666666666667</v>
      </c>
      <c r="G103" s="50" t="s">
        <v>127</v>
      </c>
    </row>
    <row r="104" spans="1:7" ht="42.75" customHeight="1">
      <c r="A104" s="83" t="s">
        <v>92</v>
      </c>
      <c r="B104" s="83"/>
      <c r="C104" s="9">
        <v>1548</v>
      </c>
      <c r="D104" s="9">
        <v>2406.6</v>
      </c>
      <c r="E104" s="9">
        <v>1446.6</v>
      </c>
      <c r="F104" s="49">
        <f t="shared" si="4"/>
        <v>0.6010969832959362</v>
      </c>
      <c r="G104" s="50">
        <f t="shared" si="5"/>
        <v>0.9344961240310077</v>
      </c>
    </row>
    <row r="105" spans="1:7" ht="40.5" customHeight="1">
      <c r="A105" s="83" t="s">
        <v>94</v>
      </c>
      <c r="B105" s="83"/>
      <c r="C105" s="9">
        <v>0</v>
      </c>
      <c r="D105" s="9">
        <v>120</v>
      </c>
      <c r="E105" s="9">
        <v>23.4</v>
      </c>
      <c r="F105" s="49">
        <v>0</v>
      </c>
      <c r="G105" s="50">
        <v>0</v>
      </c>
    </row>
    <row r="106" spans="1:7" ht="39" customHeight="1">
      <c r="A106" s="83" t="s">
        <v>93</v>
      </c>
      <c r="B106" s="83"/>
      <c r="C106" s="9">
        <v>0</v>
      </c>
      <c r="D106" s="9">
        <v>100</v>
      </c>
      <c r="E106" s="9">
        <v>0</v>
      </c>
      <c r="F106" s="49">
        <f t="shared" si="4"/>
        <v>0</v>
      </c>
      <c r="G106" s="50">
        <v>0</v>
      </c>
    </row>
    <row r="107" spans="1:7" ht="40.5" customHeight="1">
      <c r="A107" s="72" t="s">
        <v>108</v>
      </c>
      <c r="B107" s="73"/>
      <c r="C107" s="9">
        <v>9.5</v>
      </c>
      <c r="D107" s="9">
        <v>98.6</v>
      </c>
      <c r="E107" s="9">
        <v>98.6</v>
      </c>
      <c r="F107" s="49">
        <f t="shared" si="4"/>
        <v>1</v>
      </c>
      <c r="G107" s="50" t="s">
        <v>148</v>
      </c>
    </row>
    <row r="108" spans="1:7" ht="40.5" customHeight="1">
      <c r="A108" s="72" t="s">
        <v>134</v>
      </c>
      <c r="B108" s="73"/>
      <c r="C108" s="9">
        <v>0</v>
      </c>
      <c r="D108" s="9">
        <v>10</v>
      </c>
      <c r="E108" s="9">
        <v>0</v>
      </c>
      <c r="F108" s="49">
        <f t="shared" si="4"/>
        <v>0</v>
      </c>
      <c r="G108" s="50">
        <v>0</v>
      </c>
    </row>
    <row r="109" spans="1:7" ht="42" customHeight="1">
      <c r="A109" s="72" t="s">
        <v>109</v>
      </c>
      <c r="B109" s="73"/>
      <c r="C109" s="9">
        <v>0</v>
      </c>
      <c r="D109" s="9">
        <v>20</v>
      </c>
      <c r="E109" s="9">
        <v>0</v>
      </c>
      <c r="F109" s="49">
        <f t="shared" si="4"/>
        <v>0</v>
      </c>
      <c r="G109" s="50">
        <v>0</v>
      </c>
    </row>
    <row r="110" spans="1:7" ht="15">
      <c r="A110" s="87" t="s">
        <v>95</v>
      </c>
      <c r="B110" s="88"/>
      <c r="C110" s="3">
        <f>SUM(C98:C109)</f>
        <v>444902.9</v>
      </c>
      <c r="D110" s="3">
        <f>SUM(D97:D109)</f>
        <v>587440.3</v>
      </c>
      <c r="E110" s="3">
        <f>SUM(E98:E109)</f>
        <v>412681.8</v>
      </c>
      <c r="F110" s="47">
        <f>E110/D110</f>
        <v>0.7025084932034795</v>
      </c>
      <c r="G110" s="48">
        <f>E110/C110</f>
        <v>0.927577230896899</v>
      </c>
    </row>
    <row r="111" spans="1:3" ht="15.75">
      <c r="A111" s="56"/>
      <c r="C111" s="7"/>
    </row>
    <row r="112" spans="1:5" ht="15.75">
      <c r="A112" s="61"/>
      <c r="D112" s="79"/>
      <c r="E112" s="79"/>
    </row>
  </sheetData>
  <sheetProtection/>
  <mergeCells count="35">
    <mergeCell ref="A107:B107"/>
    <mergeCell ref="A108:B108"/>
    <mergeCell ref="A109:B109"/>
    <mergeCell ref="A110:B110"/>
    <mergeCell ref="D112:E112"/>
    <mergeCell ref="A101:B101"/>
    <mergeCell ref="A102:B102"/>
    <mergeCell ref="A103:B103"/>
    <mergeCell ref="A104:B104"/>
    <mergeCell ref="A105:B105"/>
    <mergeCell ref="A106:B106"/>
    <mergeCell ref="A95:G95"/>
    <mergeCell ref="A96:B96"/>
    <mergeCell ref="A97:B97"/>
    <mergeCell ref="A98:B98"/>
    <mergeCell ref="A99:B99"/>
    <mergeCell ref="A100:B100"/>
    <mergeCell ref="A86:G86"/>
    <mergeCell ref="A87:G87"/>
    <mergeCell ref="A88:G88"/>
    <mergeCell ref="A90:A91"/>
    <mergeCell ref="B90:B91"/>
    <mergeCell ref="C90:C91"/>
    <mergeCell ref="D90:D91"/>
    <mergeCell ref="E90:E91"/>
    <mergeCell ref="F90:F91"/>
    <mergeCell ref="G90:G91"/>
    <mergeCell ref="A2:G2"/>
    <mergeCell ref="A3:G3"/>
    <mergeCell ref="K69:P69"/>
    <mergeCell ref="A71:A72"/>
    <mergeCell ref="B71:B72"/>
    <mergeCell ref="C71:C72"/>
    <mergeCell ref="D71:D72"/>
    <mergeCell ref="E71:E72"/>
  </mergeCells>
  <printOptions/>
  <pageMargins left="0.5118110236220472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2023-10-25T04:18:56Z</cp:lastPrinted>
  <dcterms:created xsi:type="dcterms:W3CDTF">2017-01-20T09:08:07Z</dcterms:created>
  <dcterms:modified xsi:type="dcterms:W3CDTF">2023-10-25T04:29:32Z</dcterms:modified>
  <cp:category/>
  <cp:version/>
  <cp:contentType/>
  <cp:contentStatus/>
</cp:coreProperties>
</file>