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0"/>
  </bookViews>
  <sheets>
    <sheet name="2.18" sheetId="1" r:id="rId1"/>
  </sheets>
  <definedNames/>
  <calcPr fullCalcOnLoad="1"/>
</workbook>
</file>

<file path=xl/sharedStrings.xml><?xml version="1.0" encoding="utf-8"?>
<sst xmlns="http://schemas.openxmlformats.org/spreadsheetml/2006/main" count="165" uniqueCount="160">
  <si>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</si>
  <si>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</si>
  <si>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</si>
  <si>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</si>
  <si>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</si>
  <si>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</si>
  <si>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Расходы бюджета,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</si>
  <si>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</si>
  <si>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</si>
  <si>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</si>
  <si>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</si>
  <si>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</si>
  <si>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</si>
  <si>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</si>
  <si>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</si>
  <si>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</si>
  <si>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</si>
  <si>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</si>
  <si>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</si>
  <si>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</si>
  <si>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</si>
  <si>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</si>
  <si>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</si>
  <si>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</si>
  <si>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</si>
  <si>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</si>
  <si>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</si>
  <si>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</si>
  <si>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</si>
  <si>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</si>
  <si>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</si>
  <si>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</si>
  <si>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</si>
  <si>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</si>
  <si>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</si>
  <si>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</si>
  <si>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</si>
  <si>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</si>
  <si>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Сельское хозяйство и рыболовство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</si>
  <si>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</si>
  <si>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</si>
  <si>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</si>
  <si>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</si>
  <si>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000 0105 0000000000 000</t>
  </si>
  <si>
    <t>000 0106 0000000000 000</t>
  </si>
  <si>
    <t>000 0113 0000000000 000</t>
  </si>
  <si>
    <t>000 0400 0000000000 000</t>
  </si>
  <si>
    <t>000 0405 0000000000 000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</si>
  <si>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</si>
  <si>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</si>
  <si>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</si>
  <si>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</si>
  <si>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</si>
  <si>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</si>
  <si>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</si>
  <si>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</si>
  <si>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</si>
  <si>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</si>
  <si>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</si>
  <si>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</si>
  <si>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</si>
  <si>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</si>
  <si>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</si>
  <si>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</si>
  <si>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</si>
  <si>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000 1200 0000000000 000</t>
  </si>
  <si>
    <t>000 1201 0000000000 000</t>
  </si>
  <si>
    <t>000 1300 0000000000 000</t>
  </si>
  <si>
    <t>000 1301 0000000000 000</t>
  </si>
  <si>
    <t>000 1400 0000000000 000</t>
  </si>
  <si>
    <t>000 1401 0000000000 000</t>
  </si>
  <si>
    <t>000 1403 0000000000 000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</si>
  <si>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</si>
  <si>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</si>
  <si>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</si>
  <si>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</si>
  <si>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</si>
  <si>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</si>
  <si>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Начальник финансового управления</t>
  </si>
  <si>
    <t xml:space="preserve">      Е.А. Малышева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</si>
  <si>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</si>
  <si>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</si>
  <si>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</si>
  <si>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</si>
  <si>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</si>
  <si>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</si>
  <si>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</si>
  <si>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</si>
  <si>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</si>
  <si>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</si>
  <si>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</si>
  <si>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000 01030100050000710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</si>
  <si>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</si>
  <si>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</si>
  <si>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</si>
  <si>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</si>
  <si>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</si>
  <si>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</si>
  <si>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</si>
  <si>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</si>
  <si>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</si>
  <si>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</si>
  <si>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</si>
  <si>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Доходы от использования 
имущества,находящегося в государственной 
и муниципальной собственности</t>
  </si>
  <si>
    <t>1 11 05010 00 0000 120</t>
  </si>
  <si>
    <t>1 11 05030 00 0000 120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</si>
  <si>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</si>
  <si>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</si>
  <si>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</si>
  <si>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</si>
  <si>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</si>
  <si>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</si>
  <si>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</si>
  <si>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</si>
  <si>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</si>
  <si>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Иные межбюджетные 
трансферты</t>
  </si>
  <si>
    <t xml:space="preserve">Возврат </t>
  </si>
  <si>
    <t>% исполнения плана текщего года</t>
  </si>
  <si>
    <t>Резервные фонды</t>
  </si>
  <si>
    <t>000 0111 0000000000 000</t>
  </si>
  <si>
    <t>Доходы от сдачи в аренду имущества,
находящегося в оперативном управлении 
органов государственной власти,органов местного 
самоуправления, государственных внебюджетных фондов
 и созданных ими чуреждений( за исключением имущества
 бюджетных и автономных учреждений )</t>
  </si>
  <si>
    <t>202 10000 00 0000 151</t>
  </si>
  <si>
    <t>202 20000 00 0000 151</t>
  </si>
  <si>
    <t>202 30000 00 0000 151</t>
  </si>
  <si>
    <t>202 40000 00 0000 151</t>
  </si>
  <si>
    <t>219 00000 00 0000 151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</si>
  <si>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</si>
  <si>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</si>
  <si>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</si>
  <si>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% исполнения 2018 года к 2017 году</t>
  </si>
  <si>
    <t>Благоустройство</t>
  </si>
  <si>
    <t>000 0503 0000000000 000</t>
  </si>
  <si>
    <t>св. 3 раз</t>
  </si>
  <si>
    <t>Исполнено на 1 июля 2017 г</t>
  </si>
  <si>
    <t>Утвержденные бюджетные назначения на 1 июля 2018 г</t>
  </si>
  <si>
    <t>Исполнено на 1 июля 2018 г</t>
  </si>
  <si>
    <t>на 1 июля 2018 года</t>
  </si>
  <si>
    <t>на 1 июля 2018 г</t>
  </si>
  <si>
    <t>Утвержденные бюджетные назначенияна 1 июля 2018 г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</si>
  <si>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</si>
  <si>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</si>
  <si>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</si>
  <si>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</si>
  <si>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Периодическая печать и издательства</t>
  </si>
  <si>
    <t>000 1202 0000000000 000</t>
  </si>
  <si>
    <t>св. 11 раз</t>
  </si>
  <si>
    <t>св. 9 раз</t>
  </si>
  <si>
    <t>Прочие неналоговые 
доходы</t>
  </si>
  <si>
    <t>1 17 00000 00 0000 000</t>
  </si>
  <si>
    <t>Налоги на товары (работы, услуги), реализуемые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</si>
  <si>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</si>
  <si>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</si>
  <si>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</si>
  <si>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</si>
  <si>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Безвозмездные поступления от других бюджетов бюджетной системы Российской Федерации</t>
  </si>
  <si>
    <t>Дотация бюджетам субьектов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</si>
  <si>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</si>
  <si>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</si>
  <si>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св. 9,5 раз</t>
  </si>
  <si>
    <t>св.2 раз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</si>
</sst>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center" vertical="top" wrapText="1"/>
    </xf>
    <xf numFmtId="169" fontId="47" fillId="0" borderId="10" xfId="0" applyNumberFormat="1" applyFont="1" applyBorder="1" applyAlignment="1">
      <alignment horizontal="center" vertical="top"/>
    </xf>
    <xf numFmtId="169" fontId="50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47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Border="1" applyAlignment="1">
      <alignment horizontal="center" vertical="top"/>
    </xf>
    <xf numFmtId="168" fontId="49" fillId="0" borderId="10" xfId="0" applyNumberFormat="1" applyFont="1" applyBorder="1" applyAlignment="1">
      <alignment horizontal="center" vertical="top"/>
    </xf>
    <xf numFmtId="168" fontId="50" fillId="0" borderId="11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1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69" fontId="37" fillId="0" borderId="0" xfId="55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5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169" fontId="47" fillId="0" borderId="10" xfId="0" applyNumberFormat="1" applyFont="1" applyBorder="1" applyAlignment="1">
      <alignment horizontal="center" vertical="top" wrapText="1"/>
    </xf>
    <xf numFmtId="169" fontId="50" fillId="0" borderId="10" xfId="0" applyNumberFormat="1" applyFont="1" applyBorder="1" applyAlignment="1">
      <alignment horizontal="center" vertical="top" wrapText="1"/>
    </xf>
    <xf numFmtId="169" fontId="50" fillId="0" borderId="12" xfId="0" applyNumberFormat="1" applyFont="1" applyBorder="1" applyAlignment="1">
      <alignment horizontal="center" vertical="top"/>
    </xf>
    <xf numFmtId="169" fontId="50" fillId="0" borderId="13" xfId="0" applyNumberFormat="1" applyFont="1" applyBorder="1" applyAlignment="1">
      <alignment horizontal="center" vertical="top"/>
    </xf>
    <xf numFmtId="169" fontId="49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168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68" fontId="50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168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168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2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169" fontId="47" fillId="0" borderId="10" xfId="55" applyNumberFormat="1" applyFont="1" applyBorder="1" applyAlignment="1">
      <alignment/>
    </xf>
    <xf numFmtId="169" fontId="47" fillId="0" borderId="10" xfId="0" applyNumberFormat="1" applyFont="1" applyBorder="1" applyAlignment="1">
      <alignment horizontal="right"/>
    </xf>
    <xf numFmtId="169" fontId="49" fillId="0" borderId="10" xfId="55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169" fontId="50" fillId="0" borderId="10" xfId="55" applyNumberFormat="1" applyFont="1" applyBorder="1" applyAlignment="1">
      <alignment/>
    </xf>
    <xf numFmtId="169" fontId="47" fillId="0" borderId="10" xfId="0" applyNumberFormat="1" applyFont="1" applyBorder="1" applyAlignment="1">
      <alignment horizontal="center" wrapText="1"/>
    </xf>
    <xf numFmtId="169" fontId="47" fillId="0" borderId="10" xfId="0" applyNumberFormat="1" applyFont="1" applyBorder="1" applyAlignment="1">
      <alignment horizontal="center"/>
    </xf>
    <xf numFmtId="169" fontId="50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68" fontId="50" fillId="0" borderId="10" xfId="0" applyNumberFormat="1" applyFont="1" applyBorder="1" applyAlignment="1">
      <alignment horizontal="center" vertical="top" wrapText="1"/>
    </xf>
    <xf numFmtId="168" fontId="50" fillId="0" borderId="12" xfId="0" applyNumberFormat="1" applyFont="1" applyBorder="1" applyAlignment="1">
      <alignment horizontal="center" vertical="top" wrapText="1"/>
    </xf>
    <xf numFmtId="168" fontId="49" fillId="0" borderId="12" xfId="0" applyNumberFormat="1" applyFont="1" applyBorder="1" applyAlignment="1">
      <alignment horizontal="center" vertical="top"/>
    </xf>
    <xf numFmtId="168" fontId="49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26.00390625" style="0" customWidth="1"/>
    <col min="2" max="2" width="18.140625" style="5" customWidth="1"/>
    <col min="3" max="3" width="10.7109375" style="0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75" t="s">
        <v>4</v>
      </c>
      <c r="B2" s="75"/>
      <c r="C2" s="75"/>
      <c r="D2" s="75"/>
      <c r="E2" s="75"/>
      <c r="F2" s="75"/>
      <c r="G2" s="75"/>
    </row>
    <row r="3" spans="1:7" ht="19.5" customHeight="1">
      <c r="A3" s="76" t="s">
        <v>136</v>
      </c>
      <c r="B3" s="76"/>
      <c r="C3" s="76"/>
      <c r="D3" s="76"/>
      <c r="E3" s="76"/>
      <c r="F3" s="76"/>
      <c r="G3" s="76"/>
    </row>
    <row r="4" spans="1:7" ht="15">
      <c r="A4" s="42"/>
      <c r="B4" s="4"/>
      <c r="C4" s="42"/>
      <c r="D4" s="42"/>
      <c r="E4" s="42"/>
      <c r="F4" s="42"/>
      <c r="G4" s="1" t="s">
        <v>5</v>
      </c>
    </row>
    <row r="5" spans="1:15" ht="99" customHeight="1">
      <c r="A5" s="2" t="s">
        <v>0</v>
      </c>
      <c r="B5" s="2" t="s">
        <v>1</v>
      </c>
      <c r="C5" s="2" t="s">
        <v>133</v>
      </c>
      <c r="D5" s="2" t="s">
        <v>134</v>
      </c>
      <c r="E5" s="2" t="s">
        <v>135</v>
      </c>
      <c r="F5" s="2" t="s">
        <v>95</v>
      </c>
      <c r="G5" s="2" t="s">
        <v>129</v>
      </c>
      <c r="I5" s="19"/>
      <c r="J5" s="20"/>
      <c r="K5" s="21"/>
      <c r="L5" s="21"/>
      <c r="M5" s="21"/>
      <c r="N5" s="22"/>
      <c r="O5" s="23"/>
    </row>
    <row r="6" spans="1:15" ht="26.25" customHeight="1">
      <c r="A6" s="3" t="s">
        <v>2</v>
      </c>
      <c r="B6" s="48"/>
      <c r="C6" s="49">
        <f>C8+C26+C31</f>
        <v>222508.2</v>
      </c>
      <c r="D6" s="49">
        <f>D8+D26+D31</f>
        <v>478128</v>
      </c>
      <c r="E6" s="49">
        <f>E8+E26+E31</f>
        <v>232828.2</v>
      </c>
      <c r="F6" s="62">
        <f>E6/D6</f>
        <v>0.4869578857544424</v>
      </c>
      <c r="G6" s="63">
        <f>E6/C6</f>
        <v>1.0463803131749752</v>
      </c>
      <c r="I6" s="8"/>
      <c r="J6" s="24"/>
      <c r="K6" s="25"/>
      <c r="L6" s="25"/>
      <c r="M6" s="25"/>
      <c r="N6" s="26"/>
      <c r="O6" s="27"/>
    </row>
    <row r="7" spans="1:15" ht="15">
      <c r="A7" s="47" t="s">
        <v>3</v>
      </c>
      <c r="B7" s="50"/>
      <c r="C7" s="50"/>
      <c r="D7" s="50"/>
      <c r="E7" s="50"/>
      <c r="F7" s="64"/>
      <c r="G7" s="63"/>
      <c r="I7" s="28"/>
      <c r="J7" s="24"/>
      <c r="K7" s="25"/>
      <c r="L7" s="25"/>
      <c r="M7" s="25"/>
      <c r="N7" s="26"/>
      <c r="O7" s="27"/>
    </row>
    <row r="8" spans="1:15" ht="30.75">
      <c r="A8" s="3" t="s">
        <v>96</v>
      </c>
      <c r="B8" s="51">
        <v>10000000000000000</v>
      </c>
      <c r="C8" s="49">
        <v>33350.3</v>
      </c>
      <c r="D8" s="52">
        <v>78257.9</v>
      </c>
      <c r="E8" s="52">
        <v>34650.7</v>
      </c>
      <c r="F8" s="62">
        <f aca="true" t="shared" si="0" ref="F8:F29">E8/D8</f>
        <v>0.44277574532411423</v>
      </c>
      <c r="G8" s="65">
        <f aca="true" t="shared" si="1" ref="G8:G29">E8/C8</f>
        <v>1.0389921529941257</v>
      </c>
      <c r="I8" s="28"/>
      <c r="J8" s="24"/>
      <c r="K8" s="25"/>
      <c r="L8" s="25"/>
      <c r="M8" s="25"/>
      <c r="N8" s="26"/>
      <c r="O8" s="27"/>
    </row>
    <row r="9" spans="1:15" ht="30.75">
      <c r="A9" s="47" t="s">
        <v>97</v>
      </c>
      <c r="B9" s="53">
        <v>10100000000000000</v>
      </c>
      <c r="C9" s="54">
        <v>16596.1</v>
      </c>
      <c r="D9" s="55">
        <v>36183.3</v>
      </c>
      <c r="E9" s="55">
        <v>16613.2</v>
      </c>
      <c r="F9" s="66">
        <f t="shared" si="0"/>
        <v>0.4591399899953846</v>
      </c>
      <c r="G9" s="65">
        <f t="shared" si="1"/>
        <v>1.0010303625550583</v>
      </c>
      <c r="I9" s="28"/>
      <c r="J9" s="24"/>
      <c r="K9" s="25"/>
      <c r="L9" s="25"/>
      <c r="M9" s="25"/>
      <c r="N9" s="26"/>
      <c r="O9" s="27"/>
    </row>
    <row r="10" spans="1:15" ht="27.75">
      <c r="A10" s="56" t="s">
        <v>98</v>
      </c>
      <c r="B10" s="53">
        <v>10102000010000100</v>
      </c>
      <c r="C10" s="54">
        <v>16596.1</v>
      </c>
      <c r="D10" s="55">
        <v>36183.3</v>
      </c>
      <c r="E10" s="55">
        <v>16613.2</v>
      </c>
      <c r="F10" s="66">
        <f t="shared" si="0"/>
        <v>0.4591399899953846</v>
      </c>
      <c r="G10" s="65">
        <f t="shared" si="1"/>
        <v>1.0010303625550583</v>
      </c>
      <c r="I10" s="28"/>
      <c r="J10" s="24"/>
      <c r="K10" s="25"/>
      <c r="L10" s="25"/>
      <c r="M10" s="25"/>
      <c r="N10" s="26"/>
      <c r="O10" s="27"/>
    </row>
    <row r="11" spans="1:15" ht="55.5">
      <c r="A11" s="56" t="s">
        <v>149</v>
      </c>
      <c r="B11" s="53">
        <v>10300000000000000</v>
      </c>
      <c r="C11" s="55">
        <v>6553.2</v>
      </c>
      <c r="D11" s="55">
        <v>14000</v>
      </c>
      <c r="E11" s="55">
        <v>6821.9</v>
      </c>
      <c r="F11" s="66">
        <f t="shared" si="0"/>
        <v>0.4872785714285714</v>
      </c>
      <c r="G11" s="65">
        <f t="shared" si="1"/>
        <v>1.041002868827443</v>
      </c>
      <c r="I11" s="28"/>
      <c r="J11" s="24"/>
      <c r="K11" s="25"/>
      <c r="L11" s="25"/>
      <c r="M11" s="25"/>
      <c r="N11" s="26"/>
      <c r="O11" s="27"/>
    </row>
    <row r="12" spans="1:15" ht="27.75">
      <c r="A12" s="56" t="s">
        <v>99</v>
      </c>
      <c r="B12" s="53">
        <v>10500000000000000</v>
      </c>
      <c r="C12" s="54">
        <v>6548.8</v>
      </c>
      <c r="D12" s="55">
        <v>13741.9</v>
      </c>
      <c r="E12" s="55">
        <v>6650.2</v>
      </c>
      <c r="F12" s="66">
        <f t="shared" si="0"/>
        <v>0.48393599138401533</v>
      </c>
      <c r="G12" s="65">
        <f t="shared" si="1"/>
        <v>1.0154837527485951</v>
      </c>
      <c r="I12" s="28"/>
      <c r="J12" s="24"/>
      <c r="K12" s="25"/>
      <c r="L12" s="25"/>
      <c r="M12" s="25"/>
      <c r="N12" s="26"/>
      <c r="O12" s="27"/>
    </row>
    <row r="13" spans="1:15" ht="42.75" customHeight="1">
      <c r="A13" s="56" t="s">
        <v>100</v>
      </c>
      <c r="B13" s="53">
        <v>10502000020000100</v>
      </c>
      <c r="C13" s="54">
        <v>4199.4</v>
      </c>
      <c r="D13" s="55">
        <v>10489.7</v>
      </c>
      <c r="E13" s="55">
        <v>4021.5</v>
      </c>
      <c r="F13" s="66">
        <f t="shared" si="0"/>
        <v>0.38337607367226895</v>
      </c>
      <c r="G13" s="65">
        <f t="shared" si="1"/>
        <v>0.9576368052578941</v>
      </c>
      <c r="I13" s="28"/>
      <c r="J13" s="24"/>
      <c r="K13" s="25"/>
      <c r="L13" s="25"/>
      <c r="M13" s="25"/>
      <c r="N13" s="26"/>
      <c r="O13" s="27"/>
    </row>
    <row r="14" spans="1:15" ht="42" customHeight="1">
      <c r="A14" s="56" t="s">
        <v>101</v>
      </c>
      <c r="B14" s="53">
        <v>10503000020000100</v>
      </c>
      <c r="C14" s="54">
        <v>2347.4</v>
      </c>
      <c r="D14" s="55">
        <v>3240.3</v>
      </c>
      <c r="E14" s="55">
        <v>2616.8</v>
      </c>
      <c r="F14" s="66">
        <f t="shared" si="0"/>
        <v>0.8075795451038484</v>
      </c>
      <c r="G14" s="65">
        <f t="shared" si="1"/>
        <v>1.1147652722160688</v>
      </c>
      <c r="I14" s="28"/>
      <c r="J14" s="24"/>
      <c r="K14" s="25"/>
      <c r="L14" s="25"/>
      <c r="M14" s="25"/>
      <c r="N14" s="26"/>
      <c r="O14" s="27"/>
    </row>
    <row r="15" spans="1:15" ht="27.75">
      <c r="A15" s="56" t="s">
        <v>102</v>
      </c>
      <c r="B15" s="53">
        <v>10800000000000000</v>
      </c>
      <c r="C15" s="54">
        <v>976.3</v>
      </c>
      <c r="D15" s="55">
        <v>2399</v>
      </c>
      <c r="E15" s="55">
        <v>1736.4</v>
      </c>
      <c r="F15" s="66">
        <f t="shared" si="0"/>
        <v>0.7238015839933306</v>
      </c>
      <c r="G15" s="65">
        <f t="shared" si="1"/>
        <v>1.7785516746901568</v>
      </c>
      <c r="I15" s="28" t="s">
        <v>126</v>
      </c>
      <c r="J15" s="24"/>
      <c r="K15" s="25"/>
      <c r="L15" s="25"/>
      <c r="M15" s="25"/>
      <c r="N15" s="26"/>
      <c r="O15" s="27"/>
    </row>
    <row r="16" spans="1:15" ht="57" customHeight="1">
      <c r="A16" s="56" t="s">
        <v>150</v>
      </c>
      <c r="B16" s="53">
        <v>10900000000000000</v>
      </c>
      <c r="C16" s="50"/>
      <c r="D16" s="57"/>
      <c r="E16" s="50"/>
      <c r="F16" s="66"/>
      <c r="G16" s="65"/>
      <c r="I16" s="28"/>
      <c r="J16" s="24"/>
      <c r="K16" s="25"/>
      <c r="L16" s="25"/>
      <c r="M16" s="25"/>
      <c r="N16" s="26"/>
      <c r="O16" s="27"/>
    </row>
    <row r="17" spans="1:15" ht="72.75" customHeight="1">
      <c r="A17" s="56" t="s">
        <v>103</v>
      </c>
      <c r="B17" s="53">
        <v>11100000000000000</v>
      </c>
      <c r="C17" s="54">
        <v>1080.1</v>
      </c>
      <c r="D17" s="55">
        <v>3245</v>
      </c>
      <c r="E17" s="55">
        <v>1152.5</v>
      </c>
      <c r="F17" s="66">
        <f t="shared" si="0"/>
        <v>0.3551617873651772</v>
      </c>
      <c r="G17" s="65">
        <f t="shared" si="1"/>
        <v>1.0670308304786595</v>
      </c>
      <c r="I17" s="28"/>
      <c r="J17" s="24"/>
      <c r="K17" s="25"/>
      <c r="L17" s="25"/>
      <c r="M17" s="25"/>
      <c r="N17" s="26"/>
      <c r="O17" s="27"/>
    </row>
    <row r="18" spans="1:15" ht="143.25" customHeight="1">
      <c r="A18" s="56" t="s">
        <v>151</v>
      </c>
      <c r="B18" s="58" t="s">
        <v>104</v>
      </c>
      <c r="C18" s="54">
        <v>1030.9</v>
      </c>
      <c r="D18" s="55">
        <v>2749.1</v>
      </c>
      <c r="E18" s="55">
        <v>684.6</v>
      </c>
      <c r="F18" s="66">
        <f t="shared" si="0"/>
        <v>0.24902695427594487</v>
      </c>
      <c r="G18" s="65">
        <f t="shared" si="1"/>
        <v>0.6640799301581143</v>
      </c>
      <c r="I18" s="28"/>
      <c r="J18" s="24"/>
      <c r="K18" s="25"/>
      <c r="L18" s="25"/>
      <c r="M18" s="25"/>
      <c r="N18" s="26"/>
      <c r="O18" s="27"/>
    </row>
    <row r="19" spans="1:15" ht="193.5">
      <c r="A19" s="56" t="s">
        <v>120</v>
      </c>
      <c r="B19" s="58" t="s">
        <v>105</v>
      </c>
      <c r="C19" s="50">
        <v>49.1</v>
      </c>
      <c r="D19" s="57">
        <v>467.9</v>
      </c>
      <c r="E19" s="50">
        <v>467.9</v>
      </c>
      <c r="F19" s="66">
        <f t="shared" si="0"/>
        <v>1</v>
      </c>
      <c r="G19" s="65" t="s">
        <v>158</v>
      </c>
      <c r="I19" s="28"/>
      <c r="J19" s="24"/>
      <c r="K19" s="25"/>
      <c r="L19" s="25"/>
      <c r="M19" s="25"/>
      <c r="N19" s="26"/>
      <c r="O19" s="27"/>
    </row>
    <row r="20" spans="1:15" ht="47.25" customHeight="1">
      <c r="A20" s="56" t="s">
        <v>152</v>
      </c>
      <c r="B20" s="58" t="s">
        <v>106</v>
      </c>
      <c r="C20" s="50"/>
      <c r="D20" s="59">
        <v>3</v>
      </c>
      <c r="E20" s="50"/>
      <c r="F20" s="66">
        <f t="shared" si="0"/>
        <v>0</v>
      </c>
      <c r="G20" s="65"/>
      <c r="I20" s="28"/>
      <c r="J20" s="24"/>
      <c r="K20" s="29"/>
      <c r="L20" s="29"/>
      <c r="M20" s="29"/>
      <c r="N20" s="26"/>
      <c r="O20" s="27"/>
    </row>
    <row r="21" spans="1:15" ht="83.25">
      <c r="A21" s="56" t="s">
        <v>153</v>
      </c>
      <c r="B21" s="58" t="s">
        <v>107</v>
      </c>
      <c r="C21" s="50"/>
      <c r="D21" s="59">
        <v>25</v>
      </c>
      <c r="E21" s="50"/>
      <c r="F21" s="66">
        <f t="shared" si="0"/>
        <v>0</v>
      </c>
      <c r="G21" s="65"/>
      <c r="I21" s="28"/>
      <c r="J21" s="24"/>
      <c r="K21" s="25"/>
      <c r="L21" s="25"/>
      <c r="M21" s="25"/>
      <c r="N21" s="26"/>
      <c r="O21" s="27"/>
    </row>
    <row r="22" spans="1:15" ht="27.75">
      <c r="A22" s="56" t="s">
        <v>108</v>
      </c>
      <c r="B22" s="58" t="s">
        <v>109</v>
      </c>
      <c r="C22" s="50">
        <v>464.2</v>
      </c>
      <c r="D22" s="50">
        <v>594</v>
      </c>
      <c r="E22" s="50">
        <v>246</v>
      </c>
      <c r="F22" s="66">
        <f t="shared" si="0"/>
        <v>0.41414141414141414</v>
      </c>
      <c r="G22" s="65">
        <f t="shared" si="1"/>
        <v>0.5299439896596295</v>
      </c>
      <c r="I22" s="28"/>
      <c r="J22" s="31"/>
      <c r="K22" s="29"/>
      <c r="L22" s="29"/>
      <c r="M22" s="29"/>
      <c r="N22" s="26"/>
      <c r="O22" s="27"/>
    </row>
    <row r="23" spans="1:15" ht="42">
      <c r="A23" s="56" t="s">
        <v>110</v>
      </c>
      <c r="B23" s="58" t="s">
        <v>111</v>
      </c>
      <c r="C23" s="55">
        <v>159.4</v>
      </c>
      <c r="D23" s="55">
        <v>6000</v>
      </c>
      <c r="E23" s="50">
        <v>531.4</v>
      </c>
      <c r="F23" s="66">
        <f t="shared" si="0"/>
        <v>0.08856666666666667</v>
      </c>
      <c r="G23" s="65" t="s">
        <v>132</v>
      </c>
      <c r="I23" s="28"/>
      <c r="J23" s="31"/>
      <c r="K23" s="29"/>
      <c r="L23" s="29"/>
      <c r="M23" s="29"/>
      <c r="N23" s="26"/>
      <c r="O23" s="27"/>
    </row>
    <row r="24" spans="1:15" ht="27.75">
      <c r="A24" s="56" t="s">
        <v>112</v>
      </c>
      <c r="B24" s="58" t="s">
        <v>113</v>
      </c>
      <c r="C24" s="55">
        <v>970.7</v>
      </c>
      <c r="D24" s="55">
        <v>2094.7</v>
      </c>
      <c r="E24" s="55">
        <v>899.1</v>
      </c>
      <c r="F24" s="62">
        <f t="shared" si="0"/>
        <v>0.42922614216832966</v>
      </c>
      <c r="G24" s="65">
        <f t="shared" si="1"/>
        <v>0.9262387967446173</v>
      </c>
      <c r="I24" s="28"/>
      <c r="J24" s="31"/>
      <c r="K24" s="29"/>
      <c r="L24" s="29"/>
      <c r="M24" s="29"/>
      <c r="N24" s="26"/>
      <c r="O24" s="27"/>
    </row>
    <row r="25" spans="1:15" ht="27.75">
      <c r="A25" s="56" t="s">
        <v>147</v>
      </c>
      <c r="B25" s="58" t="s">
        <v>148</v>
      </c>
      <c r="C25" s="50">
        <v>1.5</v>
      </c>
      <c r="D25" s="50"/>
      <c r="E25" s="50"/>
      <c r="F25" s="66"/>
      <c r="G25" s="65">
        <f t="shared" si="1"/>
        <v>0</v>
      </c>
      <c r="I25" s="28"/>
      <c r="J25" s="31"/>
      <c r="K25" s="29"/>
      <c r="L25" s="29"/>
      <c r="M25" s="29"/>
      <c r="N25" s="26"/>
      <c r="O25" s="27"/>
    </row>
    <row r="26" spans="1:15" ht="68.25" customHeight="1">
      <c r="A26" s="60" t="s">
        <v>154</v>
      </c>
      <c r="B26" s="61" t="s">
        <v>114</v>
      </c>
      <c r="C26" s="49">
        <v>189795.9</v>
      </c>
      <c r="D26" s="52">
        <v>399870.1</v>
      </c>
      <c r="E26" s="52">
        <v>198177.5</v>
      </c>
      <c r="F26" s="66">
        <f t="shared" si="0"/>
        <v>0.4956046976255539</v>
      </c>
      <c r="G26" s="65">
        <f t="shared" si="1"/>
        <v>1.044161122553227</v>
      </c>
      <c r="I26" s="28"/>
      <c r="J26" s="31"/>
      <c r="K26" s="29"/>
      <c r="L26" s="29"/>
      <c r="M26" s="29"/>
      <c r="N26" s="26"/>
      <c r="O26" s="27"/>
    </row>
    <row r="27" spans="1:15" ht="69">
      <c r="A27" s="56" t="s">
        <v>155</v>
      </c>
      <c r="B27" s="58" t="s">
        <v>121</v>
      </c>
      <c r="C27" s="54">
        <v>33046</v>
      </c>
      <c r="D27" s="55">
        <v>113874.5</v>
      </c>
      <c r="E27" s="55">
        <v>56938</v>
      </c>
      <c r="F27" s="66">
        <f t="shared" si="0"/>
        <v>0.5000065861979636</v>
      </c>
      <c r="G27" s="65">
        <f t="shared" si="1"/>
        <v>1.7229921927010834</v>
      </c>
      <c r="I27" s="28"/>
      <c r="J27" s="31"/>
      <c r="K27" s="29"/>
      <c r="L27" s="29"/>
      <c r="M27" s="29"/>
      <c r="N27" s="26"/>
      <c r="O27" s="27"/>
    </row>
    <row r="28" spans="1:15" ht="69">
      <c r="A28" s="56" t="s">
        <v>156</v>
      </c>
      <c r="B28" s="58" t="s">
        <v>122</v>
      </c>
      <c r="C28" s="55">
        <v>5665.2</v>
      </c>
      <c r="D28" s="55">
        <v>36623.2</v>
      </c>
      <c r="E28" s="55">
        <v>7918.8</v>
      </c>
      <c r="F28" s="66">
        <f t="shared" si="0"/>
        <v>0.21622359597195223</v>
      </c>
      <c r="G28" s="65">
        <f t="shared" si="1"/>
        <v>1.3977970768904895</v>
      </c>
      <c r="I28" s="28"/>
      <c r="J28" s="31"/>
      <c r="K28" s="29"/>
      <c r="L28" s="29"/>
      <c r="M28" s="29"/>
      <c r="N28" s="26"/>
      <c r="O28" s="27"/>
    </row>
    <row r="29" spans="1:15" ht="69">
      <c r="A29" s="56" t="s">
        <v>157</v>
      </c>
      <c r="B29" s="58" t="s">
        <v>123</v>
      </c>
      <c r="C29" s="54">
        <v>136801.9</v>
      </c>
      <c r="D29" s="54">
        <v>245272.3</v>
      </c>
      <c r="E29" s="55">
        <v>133320.7</v>
      </c>
      <c r="F29" s="66">
        <f t="shared" si="0"/>
        <v>0.5435619921205942</v>
      </c>
      <c r="G29" s="65">
        <f t="shared" si="1"/>
        <v>0.9745529850097112</v>
      </c>
      <c r="I29" s="28"/>
      <c r="J29" s="31"/>
      <c r="K29" s="29"/>
      <c r="L29" s="29"/>
      <c r="M29" s="29"/>
      <c r="N29" s="26"/>
      <c r="O29" s="27"/>
    </row>
    <row r="30" spans="1:15" ht="27" customHeight="1">
      <c r="A30" s="56" t="s">
        <v>115</v>
      </c>
      <c r="B30" s="58" t="s">
        <v>124</v>
      </c>
      <c r="C30" s="55">
        <v>15282.8</v>
      </c>
      <c r="D30" s="55">
        <v>4100.1</v>
      </c>
      <c r="E30" s="55"/>
      <c r="F30" s="67">
        <f>E30/D30</f>
        <v>0</v>
      </c>
      <c r="G30" s="68">
        <f>E30/C30</f>
        <v>0</v>
      </c>
      <c r="I30" s="28"/>
      <c r="J30" s="31"/>
      <c r="K30" s="29"/>
      <c r="L30" s="29"/>
      <c r="M30" s="29"/>
      <c r="N30" s="26"/>
      <c r="O30" s="27"/>
    </row>
    <row r="31" spans="1:15" ht="14.25">
      <c r="A31" s="50" t="s">
        <v>116</v>
      </c>
      <c r="B31" s="58" t="s">
        <v>125</v>
      </c>
      <c r="C31" s="59">
        <v>-638</v>
      </c>
      <c r="D31" s="59"/>
      <c r="E31" s="59"/>
      <c r="F31" s="67"/>
      <c r="G31" s="69"/>
      <c r="I31" s="32"/>
      <c r="J31" s="33"/>
      <c r="K31" s="21"/>
      <c r="L31" s="21"/>
      <c r="M31" s="21"/>
      <c r="N31" s="22"/>
      <c r="O31" s="23"/>
    </row>
    <row r="32" spans="1:15" ht="15">
      <c r="A32" s="3" t="s">
        <v>6</v>
      </c>
      <c r="B32" s="58"/>
      <c r="C32" s="49">
        <f>C34+C41+C45+C49+C55+C58+C62+C64+C67+C69</f>
        <v>223320.30000000002</v>
      </c>
      <c r="D32" s="49">
        <f>D34+D41+D45+D49+D55+D58+D62+D64+D67+D69</f>
        <v>473128.1</v>
      </c>
      <c r="E32" s="49">
        <f>E34+E41+E45+E49+E55+E58+E62+E64+E67+E69</f>
        <v>231747.20000000004</v>
      </c>
      <c r="F32" s="35">
        <f>E32/D32</f>
        <v>0.48981914200403665</v>
      </c>
      <c r="G32" s="12">
        <f>E32/C32</f>
        <v>1.0377345901828003</v>
      </c>
      <c r="I32" s="32"/>
      <c r="J32" s="33"/>
      <c r="K32" s="21"/>
      <c r="L32" s="21"/>
      <c r="M32" s="21"/>
      <c r="N32" s="22"/>
      <c r="O32" s="23"/>
    </row>
    <row r="33" spans="1:15" ht="14.25">
      <c r="A33" s="45" t="s">
        <v>3</v>
      </c>
      <c r="B33" s="58"/>
      <c r="C33" s="59"/>
      <c r="D33" s="59"/>
      <c r="E33" s="59"/>
      <c r="F33" s="35"/>
      <c r="G33" s="13"/>
      <c r="I33" s="32"/>
      <c r="J33" s="33"/>
      <c r="K33" s="21"/>
      <c r="L33" s="21"/>
      <c r="M33" s="21"/>
      <c r="N33" s="22"/>
      <c r="O33" s="23"/>
    </row>
    <row r="34" spans="1:15" ht="26.25">
      <c r="A34" s="9" t="s">
        <v>7</v>
      </c>
      <c r="B34" s="43" t="s">
        <v>40</v>
      </c>
      <c r="C34" s="44">
        <f>C35+C36+C37+C38+C39+C40</f>
        <v>13264.300000000001</v>
      </c>
      <c r="D34" s="44">
        <f>D35+D36+D37+D38+D39+D40</f>
        <v>36777.50000000001</v>
      </c>
      <c r="E34" s="44">
        <f>E35+E36+E37+E38+E39+E40</f>
        <v>15979.6</v>
      </c>
      <c r="F34" s="36">
        <f aca="true" t="shared" si="2" ref="F34:F71">E34/D34</f>
        <v>0.4344939161171911</v>
      </c>
      <c r="G34" s="13">
        <f>E34/C34</f>
        <v>1.2047073724207082</v>
      </c>
      <c r="I34" s="28"/>
      <c r="J34" s="31"/>
      <c r="K34" s="25"/>
      <c r="L34" s="25"/>
      <c r="M34" s="25"/>
      <c r="N34" s="26"/>
      <c r="O34" s="27"/>
    </row>
    <row r="35" spans="1:15" ht="52.5">
      <c r="A35" s="9" t="s">
        <v>37</v>
      </c>
      <c r="B35" s="43" t="s">
        <v>41</v>
      </c>
      <c r="C35" s="44">
        <v>376</v>
      </c>
      <c r="D35" s="44">
        <v>1464.4</v>
      </c>
      <c r="E35" s="44">
        <v>592.2</v>
      </c>
      <c r="F35" s="36">
        <f t="shared" si="2"/>
        <v>0.4043977055449331</v>
      </c>
      <c r="G35" s="13">
        <f aca="true" t="shared" si="3" ref="G35:G71">E35/C35</f>
        <v>1.5750000000000002</v>
      </c>
      <c r="I35" s="28"/>
      <c r="J35" s="31"/>
      <c r="K35" s="29"/>
      <c r="L35" s="25"/>
      <c r="M35" s="25"/>
      <c r="N35" s="26"/>
      <c r="O35" s="30"/>
    </row>
    <row r="36" spans="1:15" ht="105">
      <c r="A36" s="9" t="s">
        <v>8</v>
      </c>
      <c r="B36" s="43" t="s">
        <v>42</v>
      </c>
      <c r="C36" s="44">
        <v>8107.7</v>
      </c>
      <c r="D36" s="14">
        <v>22137.5</v>
      </c>
      <c r="E36" s="14">
        <v>7872.8</v>
      </c>
      <c r="F36" s="36">
        <f t="shared" si="2"/>
        <v>0.3556318464144551</v>
      </c>
      <c r="G36" s="13">
        <f t="shared" si="3"/>
        <v>0.9710275417195999</v>
      </c>
      <c r="I36" s="28"/>
      <c r="J36" s="31"/>
      <c r="K36" s="25"/>
      <c r="L36" s="34"/>
      <c r="M36" s="25"/>
      <c r="N36" s="26"/>
      <c r="O36" s="27"/>
    </row>
    <row r="37" spans="1:15" ht="25.5" customHeight="1">
      <c r="A37" s="9" t="s">
        <v>9</v>
      </c>
      <c r="B37" s="43" t="s">
        <v>43</v>
      </c>
      <c r="C37" s="44"/>
      <c r="D37" s="14">
        <v>60.4</v>
      </c>
      <c r="E37" s="14">
        <v>60.4</v>
      </c>
      <c r="F37" s="36">
        <f t="shared" si="2"/>
        <v>1</v>
      </c>
      <c r="G37" s="13"/>
      <c r="I37" s="28"/>
      <c r="J37" s="31"/>
      <c r="K37" s="25"/>
      <c r="L37" s="25"/>
      <c r="M37" s="25"/>
      <c r="N37" s="26"/>
      <c r="O37" s="27"/>
    </row>
    <row r="38" spans="1:15" ht="64.5" customHeight="1">
      <c r="A38" s="9" t="s">
        <v>10</v>
      </c>
      <c r="B38" s="43" t="s">
        <v>44</v>
      </c>
      <c r="C38" s="44">
        <v>3179.2</v>
      </c>
      <c r="D38" s="14">
        <v>6408.9</v>
      </c>
      <c r="E38" s="14">
        <v>3780.1</v>
      </c>
      <c r="F38" s="36">
        <f t="shared" si="2"/>
        <v>0.5898204059979092</v>
      </c>
      <c r="G38" s="13">
        <f t="shared" si="3"/>
        <v>1.1890098137896326</v>
      </c>
      <c r="I38" s="29"/>
      <c r="J38" s="31"/>
      <c r="K38" s="29"/>
      <c r="L38" s="29"/>
      <c r="M38" s="29"/>
      <c r="N38" s="26"/>
      <c r="O38" s="30"/>
    </row>
    <row r="39" spans="1:15" ht="28.5" customHeight="1">
      <c r="A39" s="9" t="s">
        <v>118</v>
      </c>
      <c r="B39" s="43" t="s">
        <v>119</v>
      </c>
      <c r="C39" s="44"/>
      <c r="D39" s="14">
        <v>30</v>
      </c>
      <c r="E39" s="14"/>
      <c r="F39" s="36">
        <f t="shared" si="2"/>
        <v>0</v>
      </c>
      <c r="G39" s="13"/>
      <c r="I39" s="29"/>
      <c r="J39" s="31"/>
      <c r="K39" s="29"/>
      <c r="L39" s="29"/>
      <c r="M39" s="29"/>
      <c r="N39" s="26"/>
      <c r="O39" s="30"/>
    </row>
    <row r="40" spans="1:7" ht="26.25">
      <c r="A40" s="9" t="s">
        <v>11</v>
      </c>
      <c r="B40" s="43" t="s">
        <v>45</v>
      </c>
      <c r="C40" s="44">
        <v>1601.4</v>
      </c>
      <c r="D40" s="14">
        <v>6676.3</v>
      </c>
      <c r="E40" s="14">
        <v>3674.1</v>
      </c>
      <c r="F40" s="36">
        <f t="shared" si="2"/>
        <v>0.5503197879064751</v>
      </c>
      <c r="G40" s="13" t="s">
        <v>159</v>
      </c>
    </row>
    <row r="41" spans="1:7" ht="28.5" customHeight="1">
      <c r="A41" s="9" t="s">
        <v>12</v>
      </c>
      <c r="B41" s="43" t="s">
        <v>46</v>
      </c>
      <c r="C41" s="46">
        <f>C42+C43+C44</f>
        <v>9635.9</v>
      </c>
      <c r="D41" s="44">
        <f>D42+D43+D44</f>
        <v>22955.3</v>
      </c>
      <c r="E41" s="46">
        <f>E42+E43+E44</f>
        <v>6230.7</v>
      </c>
      <c r="F41" s="36">
        <f t="shared" si="2"/>
        <v>0.2714275134718344</v>
      </c>
      <c r="G41" s="13">
        <f t="shared" si="3"/>
        <v>0.646613186106124</v>
      </c>
    </row>
    <row r="42" spans="1:7" ht="26.25">
      <c r="A42" s="9" t="s">
        <v>38</v>
      </c>
      <c r="B42" s="43" t="s">
        <v>47</v>
      </c>
      <c r="C42" s="44"/>
      <c r="D42" s="14">
        <v>45.3</v>
      </c>
      <c r="E42" s="14"/>
      <c r="F42" s="36">
        <f t="shared" si="2"/>
        <v>0</v>
      </c>
      <c r="G42" s="13"/>
    </row>
    <row r="43" spans="1:7" ht="26.25">
      <c r="A43" s="9" t="s">
        <v>13</v>
      </c>
      <c r="B43" s="43" t="s">
        <v>48</v>
      </c>
      <c r="C43" s="44">
        <v>9635.9</v>
      </c>
      <c r="D43" s="14">
        <v>22129</v>
      </c>
      <c r="E43" s="14">
        <v>6113.7</v>
      </c>
      <c r="F43" s="36">
        <f t="shared" si="2"/>
        <v>0.27627547562022686</v>
      </c>
      <c r="G43" s="13">
        <f t="shared" si="3"/>
        <v>0.6344710924770909</v>
      </c>
    </row>
    <row r="44" spans="1:7" ht="26.25">
      <c r="A44" s="9" t="s">
        <v>39</v>
      </c>
      <c r="B44" s="43" t="s">
        <v>49</v>
      </c>
      <c r="C44" s="44"/>
      <c r="D44" s="14">
        <v>781</v>
      </c>
      <c r="E44" s="14">
        <v>117</v>
      </c>
      <c r="F44" s="36">
        <f t="shared" si="2"/>
        <v>0.14980793854033292</v>
      </c>
      <c r="G44" s="13"/>
    </row>
    <row r="45" spans="1:7" ht="26.25">
      <c r="A45" s="9" t="s">
        <v>14</v>
      </c>
      <c r="B45" s="43" t="s">
        <v>50</v>
      </c>
      <c r="C45" s="44">
        <f>C46+C48</f>
        <v>8250.3</v>
      </c>
      <c r="D45" s="44">
        <f>D46+D48+D47</f>
        <v>22356.7</v>
      </c>
      <c r="E45" s="44">
        <f>E46+E48+E47</f>
        <v>8106.7</v>
      </c>
      <c r="F45" s="36">
        <f t="shared" si="2"/>
        <v>0.3626071826342886</v>
      </c>
      <c r="G45" s="13">
        <f t="shared" si="3"/>
        <v>0.9825945723185824</v>
      </c>
    </row>
    <row r="46" spans="1:7" ht="17.25" customHeight="1">
      <c r="A46" s="9" t="s">
        <v>15</v>
      </c>
      <c r="B46" s="43" t="s">
        <v>51</v>
      </c>
      <c r="C46" s="44">
        <v>72</v>
      </c>
      <c r="D46" s="14">
        <v>4228.3</v>
      </c>
      <c r="E46" s="14">
        <v>795.3</v>
      </c>
      <c r="F46" s="36">
        <f t="shared" si="2"/>
        <v>0.188089776032921</v>
      </c>
      <c r="G46" s="13" t="s">
        <v>145</v>
      </c>
    </row>
    <row r="47" spans="1:7" ht="29.25" customHeight="1">
      <c r="A47" s="9" t="s">
        <v>130</v>
      </c>
      <c r="B47" s="43" t="s">
        <v>131</v>
      </c>
      <c r="C47" s="44"/>
      <c r="D47" s="14">
        <v>52.4</v>
      </c>
      <c r="E47" s="14"/>
      <c r="F47" s="36">
        <f t="shared" si="2"/>
        <v>0</v>
      </c>
      <c r="G47" s="13"/>
    </row>
    <row r="48" spans="1:7" ht="39">
      <c r="A48" s="9" t="s">
        <v>16</v>
      </c>
      <c r="B48" s="43" t="s">
        <v>52</v>
      </c>
      <c r="C48" s="44">
        <v>8178.3</v>
      </c>
      <c r="D48" s="14">
        <v>18076</v>
      </c>
      <c r="E48" s="14">
        <v>7311.4</v>
      </c>
      <c r="F48" s="36">
        <f t="shared" si="2"/>
        <v>0.40448107988493026</v>
      </c>
      <c r="G48" s="13">
        <f t="shared" si="3"/>
        <v>0.8939999755450398</v>
      </c>
    </row>
    <row r="49" spans="1:7" ht="26.25" customHeight="1">
      <c r="A49" s="9" t="s">
        <v>17</v>
      </c>
      <c r="B49" s="43" t="s">
        <v>53</v>
      </c>
      <c r="C49" s="44">
        <f>C50+C51+C52+C53+C54</f>
        <v>170783.69999999998</v>
      </c>
      <c r="D49" s="44">
        <f>D50+D51+D52+D53+D54</f>
        <v>347629.69999999995</v>
      </c>
      <c r="E49" s="44">
        <f>E50+E51+E52+E53+E54</f>
        <v>182512.40000000002</v>
      </c>
      <c r="F49" s="36">
        <f t="shared" si="2"/>
        <v>0.5250195826190917</v>
      </c>
      <c r="G49" s="13">
        <f t="shared" si="3"/>
        <v>1.068675757698188</v>
      </c>
    </row>
    <row r="50" spans="1:7" ht="17.25" customHeight="1">
      <c r="A50" s="9" t="s">
        <v>18</v>
      </c>
      <c r="B50" s="43" t="s">
        <v>54</v>
      </c>
      <c r="C50" s="44">
        <v>42906.4</v>
      </c>
      <c r="D50" s="14">
        <v>96027.5</v>
      </c>
      <c r="E50" s="14">
        <v>44489.6</v>
      </c>
      <c r="F50" s="36">
        <f t="shared" si="2"/>
        <v>0.4633006170107521</v>
      </c>
      <c r="G50" s="13">
        <f t="shared" si="3"/>
        <v>1.0368989241698208</v>
      </c>
    </row>
    <row r="51" spans="1:7" ht="27" customHeight="1">
      <c r="A51" s="9" t="s">
        <v>19</v>
      </c>
      <c r="B51" s="43" t="s">
        <v>55</v>
      </c>
      <c r="C51" s="44">
        <v>111757.5</v>
      </c>
      <c r="D51" s="14">
        <v>215663.1</v>
      </c>
      <c r="E51" s="14">
        <v>119380.5</v>
      </c>
      <c r="F51" s="36">
        <f t="shared" si="2"/>
        <v>0.5535508856174283</v>
      </c>
      <c r="G51" s="13">
        <f t="shared" si="3"/>
        <v>1.068210187235756</v>
      </c>
    </row>
    <row r="52" spans="1:7" ht="25.5" customHeight="1">
      <c r="A52" s="9" t="s">
        <v>127</v>
      </c>
      <c r="B52" s="43" t="s">
        <v>128</v>
      </c>
      <c r="C52" s="44">
        <v>8785.4</v>
      </c>
      <c r="D52" s="14">
        <v>20645.1</v>
      </c>
      <c r="E52" s="14">
        <v>11684.2</v>
      </c>
      <c r="F52" s="36">
        <f t="shared" si="2"/>
        <v>0.5659551176792557</v>
      </c>
      <c r="G52" s="13">
        <f t="shared" si="3"/>
        <v>1.3299565187697773</v>
      </c>
    </row>
    <row r="53" spans="1:7" ht="26.25">
      <c r="A53" s="9" t="s">
        <v>20</v>
      </c>
      <c r="B53" s="43" t="s">
        <v>56</v>
      </c>
      <c r="C53" s="44">
        <v>2207.9</v>
      </c>
      <c r="D53" s="14">
        <v>5092.6</v>
      </c>
      <c r="E53" s="14">
        <v>2440.5</v>
      </c>
      <c r="F53" s="36">
        <f t="shared" si="2"/>
        <v>0.4792247574912618</v>
      </c>
      <c r="G53" s="13">
        <f t="shared" si="3"/>
        <v>1.1053489741383213</v>
      </c>
    </row>
    <row r="54" spans="1:7" ht="26.25">
      <c r="A54" s="9" t="s">
        <v>21</v>
      </c>
      <c r="B54" s="43" t="s">
        <v>57</v>
      </c>
      <c r="C54" s="44">
        <v>5126.5</v>
      </c>
      <c r="D54" s="14">
        <v>10201.4</v>
      </c>
      <c r="E54" s="14">
        <v>4517.6</v>
      </c>
      <c r="F54" s="36">
        <f t="shared" si="2"/>
        <v>0.4428411786617524</v>
      </c>
      <c r="G54" s="13">
        <f t="shared" si="3"/>
        <v>0.8812250073149323</v>
      </c>
    </row>
    <row r="55" spans="1:7" ht="26.25">
      <c r="A55" s="9" t="s">
        <v>22</v>
      </c>
      <c r="B55" s="43" t="s">
        <v>58</v>
      </c>
      <c r="C55" s="44">
        <f>C56+C57</f>
        <v>9729.699999999999</v>
      </c>
      <c r="D55" s="44">
        <f>D56+D57</f>
        <v>24244.5</v>
      </c>
      <c r="E55" s="44">
        <f>E56+E57</f>
        <v>10692.5</v>
      </c>
      <c r="F55" s="36">
        <f t="shared" si="2"/>
        <v>0.44102786198931715</v>
      </c>
      <c r="G55" s="13">
        <f t="shared" si="3"/>
        <v>1.098954746806171</v>
      </c>
    </row>
    <row r="56" spans="1:7" ht="25.5" customHeight="1">
      <c r="A56" s="9" t="s">
        <v>23</v>
      </c>
      <c r="B56" s="43" t="s">
        <v>59</v>
      </c>
      <c r="C56" s="44">
        <v>8591.3</v>
      </c>
      <c r="D56" s="14">
        <v>20985.9</v>
      </c>
      <c r="E56" s="14">
        <v>9386.7</v>
      </c>
      <c r="F56" s="36">
        <f t="shared" si="2"/>
        <v>0.4472860349091533</v>
      </c>
      <c r="G56" s="13">
        <f t="shared" si="3"/>
        <v>1.0925820306589227</v>
      </c>
    </row>
    <row r="57" spans="1:7" ht="26.25">
      <c r="A57" s="9" t="s">
        <v>24</v>
      </c>
      <c r="B57" s="43" t="s">
        <v>60</v>
      </c>
      <c r="C57" s="44">
        <v>1138.4</v>
      </c>
      <c r="D57" s="14">
        <v>3258.6</v>
      </c>
      <c r="E57" s="14">
        <v>1305.8</v>
      </c>
      <c r="F57" s="36">
        <f t="shared" si="2"/>
        <v>0.4007242374025655</v>
      </c>
      <c r="G57" s="13">
        <f t="shared" si="3"/>
        <v>1.1470484891075192</v>
      </c>
    </row>
    <row r="58" spans="1:7" ht="27" customHeight="1">
      <c r="A58" s="9" t="s">
        <v>25</v>
      </c>
      <c r="B58" s="43" t="s">
        <v>61</v>
      </c>
      <c r="C58" s="44">
        <f>C59+C60+C61</f>
        <v>7637.6</v>
      </c>
      <c r="D58" s="44">
        <f>D59+D60+D61</f>
        <v>9892.099999999999</v>
      </c>
      <c r="E58" s="40">
        <f>E59+E60+E61</f>
        <v>6710.1</v>
      </c>
      <c r="F58" s="36">
        <f t="shared" si="2"/>
        <v>0.6783291717633264</v>
      </c>
      <c r="G58" s="13">
        <f t="shared" si="3"/>
        <v>0.878561328165916</v>
      </c>
    </row>
    <row r="59" spans="1:7" ht="27" customHeight="1">
      <c r="A59" s="9" t="s">
        <v>26</v>
      </c>
      <c r="B59" s="43" t="s">
        <v>62</v>
      </c>
      <c r="C59" s="44">
        <v>155.8</v>
      </c>
      <c r="D59" s="14">
        <v>1721.9</v>
      </c>
      <c r="E59" s="14">
        <v>1417.4</v>
      </c>
      <c r="F59" s="36">
        <f t="shared" si="2"/>
        <v>0.8231604622800395</v>
      </c>
      <c r="G59" s="13" t="s">
        <v>146</v>
      </c>
    </row>
    <row r="60" spans="1:7" ht="26.25">
      <c r="A60" s="9" t="s">
        <v>27</v>
      </c>
      <c r="B60" s="43" t="s">
        <v>63</v>
      </c>
      <c r="C60" s="44">
        <v>5394.8</v>
      </c>
      <c r="D60" s="14">
        <v>5606.9</v>
      </c>
      <c r="E60" s="14">
        <v>2965.7</v>
      </c>
      <c r="F60" s="36">
        <f t="shared" si="2"/>
        <v>0.528937559078992</v>
      </c>
      <c r="G60" s="13">
        <f t="shared" si="3"/>
        <v>0.5497330762956921</v>
      </c>
    </row>
    <row r="61" spans="1:7" ht="26.25" customHeight="1">
      <c r="A61" s="9" t="s">
        <v>28</v>
      </c>
      <c r="B61" s="43" t="s">
        <v>64</v>
      </c>
      <c r="C61" s="44">
        <v>2087</v>
      </c>
      <c r="D61" s="14">
        <v>2563.3</v>
      </c>
      <c r="E61" s="14">
        <v>2327</v>
      </c>
      <c r="F61" s="36">
        <f t="shared" si="2"/>
        <v>0.907814145827644</v>
      </c>
      <c r="G61" s="13">
        <f t="shared" si="3"/>
        <v>1.1149976042165788</v>
      </c>
    </row>
    <row r="62" spans="1:7" ht="26.25" customHeight="1">
      <c r="A62" s="9" t="s">
        <v>139</v>
      </c>
      <c r="B62" s="45" t="s">
        <v>140</v>
      </c>
      <c r="C62" s="46"/>
      <c r="D62" s="14">
        <v>603.4</v>
      </c>
      <c r="E62" s="14"/>
      <c r="F62" s="36">
        <f t="shared" si="2"/>
        <v>0</v>
      </c>
      <c r="G62" s="13"/>
    </row>
    <row r="63" spans="1:7" ht="26.25" customHeight="1">
      <c r="A63" s="9" t="s">
        <v>141</v>
      </c>
      <c r="B63" s="45" t="s">
        <v>142</v>
      </c>
      <c r="C63" s="46"/>
      <c r="D63" s="14">
        <v>603.4</v>
      </c>
      <c r="E63" s="14"/>
      <c r="F63" s="36">
        <f t="shared" si="2"/>
        <v>0</v>
      </c>
      <c r="G63" s="13"/>
    </row>
    <row r="64" spans="1:7" ht="26.25">
      <c r="A64" s="9" t="s">
        <v>29</v>
      </c>
      <c r="B64" s="43" t="s">
        <v>65</v>
      </c>
      <c r="C64" s="44">
        <f>C65</f>
        <v>95.6</v>
      </c>
      <c r="D64" s="44">
        <f>D65+D66</f>
        <v>470.7</v>
      </c>
      <c r="E64" s="46">
        <f>E65+E66</f>
        <v>119.2</v>
      </c>
      <c r="F64" s="36">
        <f t="shared" si="2"/>
        <v>0.2532398555343106</v>
      </c>
      <c r="G64" s="13">
        <f t="shared" si="3"/>
        <v>1.2468619246861925</v>
      </c>
    </row>
    <row r="65" spans="1:7" ht="24.75" customHeight="1">
      <c r="A65" s="9" t="s">
        <v>30</v>
      </c>
      <c r="B65" s="43" t="s">
        <v>66</v>
      </c>
      <c r="C65" s="44">
        <v>95.6</v>
      </c>
      <c r="D65" s="14">
        <v>241.6</v>
      </c>
      <c r="E65" s="14">
        <v>119.2</v>
      </c>
      <c r="F65" s="36">
        <f t="shared" si="2"/>
        <v>0.49337748344370863</v>
      </c>
      <c r="G65" s="13">
        <f t="shared" si="3"/>
        <v>1.2468619246861925</v>
      </c>
    </row>
    <row r="66" spans="1:7" ht="24.75" customHeight="1">
      <c r="A66" s="9" t="s">
        <v>143</v>
      </c>
      <c r="B66" s="45" t="s">
        <v>144</v>
      </c>
      <c r="C66" s="46"/>
      <c r="D66" s="14">
        <v>229.1</v>
      </c>
      <c r="E66" s="14"/>
      <c r="F66" s="36">
        <f t="shared" si="2"/>
        <v>0</v>
      </c>
      <c r="G66" s="13"/>
    </row>
    <row r="67" spans="1:7" ht="39">
      <c r="A67" s="9" t="s">
        <v>31</v>
      </c>
      <c r="B67" s="43" t="s">
        <v>67</v>
      </c>
      <c r="C67" s="44"/>
      <c r="D67" s="14">
        <f>D68</f>
        <v>15.4</v>
      </c>
      <c r="E67" s="14">
        <f>E68</f>
        <v>0</v>
      </c>
      <c r="F67" s="36">
        <f t="shared" si="2"/>
        <v>0</v>
      </c>
      <c r="G67" s="13"/>
    </row>
    <row r="68" spans="1:7" ht="42" customHeight="1">
      <c r="A68" s="9" t="s">
        <v>32</v>
      </c>
      <c r="B68" s="43" t="s">
        <v>68</v>
      </c>
      <c r="C68" s="44"/>
      <c r="D68" s="14">
        <v>15.4</v>
      </c>
      <c r="E68" s="14"/>
      <c r="F68" s="36">
        <f t="shared" si="2"/>
        <v>0</v>
      </c>
      <c r="G68" s="13"/>
    </row>
    <row r="69" spans="1:7" ht="52.5">
      <c r="A69" s="9" t="s">
        <v>33</v>
      </c>
      <c r="B69" s="43" t="s">
        <v>69</v>
      </c>
      <c r="C69" s="44">
        <f>C70+C71</f>
        <v>3923.2</v>
      </c>
      <c r="D69" s="44">
        <f>D70+D71</f>
        <v>8182.799999999999</v>
      </c>
      <c r="E69" s="44">
        <f>E70+E71</f>
        <v>1396</v>
      </c>
      <c r="F69" s="36">
        <f t="shared" si="2"/>
        <v>0.17060175001222078</v>
      </c>
      <c r="G69" s="13">
        <f t="shared" si="3"/>
        <v>0.35583197389885807</v>
      </c>
    </row>
    <row r="70" spans="1:7" ht="66">
      <c r="A70" s="9" t="s">
        <v>34</v>
      </c>
      <c r="B70" s="43" t="s">
        <v>70</v>
      </c>
      <c r="C70" s="44">
        <v>796.5</v>
      </c>
      <c r="D70" s="14">
        <v>3290.6</v>
      </c>
      <c r="E70" s="14">
        <v>919.7</v>
      </c>
      <c r="F70" s="36">
        <f t="shared" si="2"/>
        <v>0.27949310156202517</v>
      </c>
      <c r="G70" s="13">
        <f t="shared" si="3"/>
        <v>1.154676710608914</v>
      </c>
    </row>
    <row r="71" spans="1:7" ht="69" customHeight="1">
      <c r="A71" s="9" t="s">
        <v>35</v>
      </c>
      <c r="B71" s="43" t="s">
        <v>71</v>
      </c>
      <c r="C71" s="44">
        <v>3126.7</v>
      </c>
      <c r="D71" s="14">
        <v>4892.2</v>
      </c>
      <c r="E71" s="14">
        <v>476.3</v>
      </c>
      <c r="F71" s="36">
        <f t="shared" si="2"/>
        <v>0.09735906136298599</v>
      </c>
      <c r="G71" s="13">
        <f t="shared" si="3"/>
        <v>0.1523331307768574</v>
      </c>
    </row>
    <row r="72" spans="1:7" ht="14.25">
      <c r="A72" s="77" t="s">
        <v>36</v>
      </c>
      <c r="B72" s="79"/>
      <c r="C72" s="80">
        <f>C6-C32</f>
        <v>-812.1000000000058</v>
      </c>
      <c r="D72" s="80">
        <f>D6-D32</f>
        <v>4999.900000000023</v>
      </c>
      <c r="E72" s="80">
        <f>E6-E32</f>
        <v>1080.999999999971</v>
      </c>
      <c r="F72" s="37"/>
      <c r="G72" s="82"/>
    </row>
    <row r="73" spans="1:7" ht="14.25">
      <c r="A73" s="78"/>
      <c r="B73" s="77"/>
      <c r="C73" s="81"/>
      <c r="D73" s="81"/>
      <c r="E73" s="81"/>
      <c r="F73" s="38"/>
      <c r="G73" s="83"/>
    </row>
    <row r="74" spans="1:7" ht="26.25">
      <c r="A74" s="2" t="s">
        <v>80</v>
      </c>
      <c r="B74" s="2"/>
      <c r="C74" s="11">
        <f>C76</f>
        <v>812.0999999999767</v>
      </c>
      <c r="D74" s="11">
        <f>D76</f>
        <v>-4999.899999999965</v>
      </c>
      <c r="E74" s="11">
        <f>E76</f>
        <v>-1081</v>
      </c>
      <c r="F74" s="15"/>
      <c r="G74" s="16"/>
    </row>
    <row r="75" spans="1:7" ht="14.25">
      <c r="A75" s="43" t="s">
        <v>3</v>
      </c>
      <c r="B75" s="43"/>
      <c r="C75" s="44"/>
      <c r="D75" s="14"/>
      <c r="E75" s="14"/>
      <c r="F75" s="14"/>
      <c r="G75" s="17"/>
    </row>
    <row r="76" spans="1:7" ht="39">
      <c r="A76" s="10" t="s">
        <v>81</v>
      </c>
      <c r="B76" s="10" t="s">
        <v>89</v>
      </c>
      <c r="C76" s="18">
        <f>C77+C80</f>
        <v>812.0999999999767</v>
      </c>
      <c r="D76" s="18">
        <f>D77+D80</f>
        <v>-4999.899999999965</v>
      </c>
      <c r="E76" s="18">
        <f>E77+E80</f>
        <v>-1081</v>
      </c>
      <c r="F76" s="14"/>
      <c r="G76" s="17"/>
    </row>
    <row r="77" spans="1:7" ht="39" customHeight="1">
      <c r="A77" s="9" t="s">
        <v>82</v>
      </c>
      <c r="B77" s="9" t="s">
        <v>90</v>
      </c>
      <c r="C77" s="44"/>
      <c r="D77" s="14">
        <f>D79+D78</f>
        <v>-6000</v>
      </c>
      <c r="E77" s="14"/>
      <c r="F77" s="14"/>
      <c r="G77" s="17"/>
    </row>
    <row r="78" spans="1:7" ht="80.25" customHeight="1">
      <c r="A78" s="9" t="s">
        <v>83</v>
      </c>
      <c r="B78" s="9" t="s">
        <v>91</v>
      </c>
      <c r="C78" s="44"/>
      <c r="D78" s="14"/>
      <c r="E78" s="14"/>
      <c r="F78" s="14"/>
      <c r="G78" s="17"/>
    </row>
    <row r="79" spans="1:7" ht="105">
      <c r="A79" s="9" t="s">
        <v>84</v>
      </c>
      <c r="B79" s="9" t="s">
        <v>88</v>
      </c>
      <c r="C79" s="44"/>
      <c r="D79" s="14">
        <v>-6000</v>
      </c>
      <c r="E79" s="14"/>
      <c r="F79" s="14"/>
      <c r="G79" s="17"/>
    </row>
    <row r="80" spans="1:7" ht="39">
      <c r="A80" s="9" t="s">
        <v>85</v>
      </c>
      <c r="B80" s="9" t="s">
        <v>92</v>
      </c>
      <c r="C80" s="44">
        <f>C81+C82</f>
        <v>812.0999999999767</v>
      </c>
      <c r="D80" s="44">
        <f>D81+D82</f>
        <v>1000.1000000000349</v>
      </c>
      <c r="E80" s="44">
        <f>E81+E82</f>
        <v>-1081</v>
      </c>
      <c r="F80" s="14"/>
      <c r="G80" s="17"/>
    </row>
    <row r="81" spans="1:7" ht="39">
      <c r="A81" s="9" t="s">
        <v>86</v>
      </c>
      <c r="B81" s="9" t="s">
        <v>93</v>
      </c>
      <c r="C81" s="14">
        <v>-223298.7</v>
      </c>
      <c r="D81" s="14">
        <v>-463307.8</v>
      </c>
      <c r="E81" s="14">
        <v>-233106</v>
      </c>
      <c r="F81" s="14"/>
      <c r="G81" s="17"/>
    </row>
    <row r="82" spans="1:7" ht="39">
      <c r="A82" s="9" t="s">
        <v>87</v>
      </c>
      <c r="B82" s="9" t="s">
        <v>94</v>
      </c>
      <c r="C82" s="14">
        <v>224110.8</v>
      </c>
      <c r="D82" s="14">
        <v>464307.9</v>
      </c>
      <c r="E82" s="14">
        <v>232025</v>
      </c>
      <c r="F82" s="14"/>
      <c r="G82" s="17"/>
    </row>
    <row r="84" spans="1:6" ht="15">
      <c r="A84" s="73" t="s">
        <v>72</v>
      </c>
      <c r="B84" s="73"/>
      <c r="C84" s="73"/>
      <c r="D84" s="73"/>
      <c r="E84" s="73"/>
      <c r="F84" s="41"/>
    </row>
    <row r="85" spans="1:7" ht="48" customHeight="1">
      <c r="A85" s="75" t="s">
        <v>73</v>
      </c>
      <c r="B85" s="75"/>
      <c r="C85" s="75"/>
      <c r="D85" s="75"/>
      <c r="E85" s="75"/>
      <c r="F85" s="75"/>
      <c r="G85" s="75"/>
    </row>
    <row r="86" spans="1:3" ht="15">
      <c r="A86" s="6"/>
      <c r="B86" s="73" t="s">
        <v>137</v>
      </c>
      <c r="C86" s="73"/>
    </row>
    <row r="87" spans="1:2" ht="15">
      <c r="A87" s="6"/>
      <c r="B87"/>
    </row>
    <row r="88" spans="1:7" ht="15.75" customHeight="1">
      <c r="A88" s="74" t="s">
        <v>74</v>
      </c>
      <c r="B88" s="74" t="s">
        <v>75</v>
      </c>
      <c r="C88" s="71" t="s">
        <v>133</v>
      </c>
      <c r="D88" s="71" t="s">
        <v>138</v>
      </c>
      <c r="E88" s="71" t="s">
        <v>135</v>
      </c>
      <c r="F88" s="71" t="s">
        <v>117</v>
      </c>
      <c r="G88" s="71" t="s">
        <v>129</v>
      </c>
    </row>
    <row r="89" spans="1:7" ht="57" customHeight="1">
      <c r="A89" s="74"/>
      <c r="B89" s="74"/>
      <c r="C89" s="72"/>
      <c r="D89" s="72"/>
      <c r="E89" s="72"/>
      <c r="F89" s="72"/>
      <c r="G89" s="72"/>
    </row>
    <row r="90" spans="1:7" ht="41.25" customHeight="1">
      <c r="A90" s="9" t="s">
        <v>76</v>
      </c>
      <c r="B90" s="70">
        <v>79</v>
      </c>
      <c r="C90" s="44">
        <v>7845.6</v>
      </c>
      <c r="D90" s="44">
        <v>19793.4</v>
      </c>
      <c r="E90" s="44">
        <v>9903.2</v>
      </c>
      <c r="F90" s="36">
        <f>E90/D90</f>
        <v>0.5003283922923802</v>
      </c>
      <c r="G90" s="39">
        <f>E90/C90</f>
        <v>1.2622616498419497</v>
      </c>
    </row>
    <row r="91" spans="1:7" ht="26.25">
      <c r="A91" s="9" t="s">
        <v>77</v>
      </c>
      <c r="B91" s="70">
        <v>1041</v>
      </c>
      <c r="C91" s="44">
        <v>117213.2</v>
      </c>
      <c r="D91" s="44">
        <v>232151.3</v>
      </c>
      <c r="E91" s="44">
        <v>128550.7</v>
      </c>
      <c r="F91" s="36">
        <f>E91/D91</f>
        <v>0.5537367225598134</v>
      </c>
      <c r="G91" s="39">
        <f>E91/C91</f>
        <v>1.0967254541297398</v>
      </c>
    </row>
    <row r="92" spans="1:2" ht="15">
      <c r="A92" s="6"/>
      <c r="B92"/>
    </row>
    <row r="93" spans="1:5" ht="15">
      <c r="A93" s="7" t="s">
        <v>78</v>
      </c>
      <c r="B93"/>
      <c r="D93" s="73" t="s">
        <v>79</v>
      </c>
      <c r="E93" s="73"/>
    </row>
    <row r="94" ht="14.25">
      <c r="B94"/>
    </row>
    <row r="95" ht="15">
      <c r="F95" s="41"/>
    </row>
  </sheetData>
  <sheetProtection/>
  <mergeCells count="19">
    <mergeCell ref="G88:G89"/>
    <mergeCell ref="A2:G2"/>
    <mergeCell ref="A3:G3"/>
    <mergeCell ref="A72:A73"/>
    <mergeCell ref="B72:B73"/>
    <mergeCell ref="C72:C73"/>
    <mergeCell ref="D72:D73"/>
    <mergeCell ref="E72:E73"/>
    <mergeCell ref="G72:G73"/>
    <mergeCell ref="D93:E93"/>
    <mergeCell ref="A84:E84"/>
    <mergeCell ref="A85:G85"/>
    <mergeCell ref="B86:C86"/>
    <mergeCell ref="A88:A89"/>
    <mergeCell ref="B88:B89"/>
    <mergeCell ref="C88:C89"/>
    <mergeCell ref="D88:D89"/>
    <mergeCell ref="E88:E89"/>
    <mergeCell ref="F88:F8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Елена Варварина</cp:lastModifiedBy>
  <cp:lastPrinted>2018-07-17T10:36:16Z</cp:lastPrinted>
  <dcterms:created xsi:type="dcterms:W3CDTF">2017-01-20T09:08:07Z</dcterms:created>
  <dcterms:modified xsi:type="dcterms:W3CDTF">2018-07-18T05:55:20Z</dcterms:modified>
  <cp:category/>
  <cp:version/>
  <cp:contentType/>
  <cp:contentStatus/>
</cp:coreProperties>
</file>