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75" yWindow="90" windowWidth="13110" windowHeight="12720" activeTab="0"/>
  </bookViews>
  <sheets>
    <sheet name="4.21" sheetId="1" r:id="rId1"/>
  </sheets>
  <definedNames/>
  <calcPr fullCalcOnLoad="1" refMode="R1C1"/>
</workbook>
</file>

<file path=xl/sharedStrings.xml><?xml version="1.0" encoding="utf-8"?>
<sst xmlns="http://schemas.openxmlformats.org/spreadsheetml/2006/main" count="179" uniqueCount="165">
  <si>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</si>
  <si>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</si>
  <si>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</si>
  <si>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</si>
  <si>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</si>
  <si>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</si>
  <si>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</si>
  <si>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</si>
  <si>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</si>
  <si>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</si>
  <si>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</si>
  <si>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</si>
  <si>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</si>
  <si>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</si>
  <si>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</si>
  <si>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</si>
  <si>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</si>
  <si>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</si>
  <si>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</si>
  <si>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</si>
  <si>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</si>
  <si>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</si>
  <si>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</si>
  <si>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</si>
  <si>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</si>
  <si>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</si>
  <si>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</si>
  <si>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</si>
  <si>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</si>
  <si>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</si>
  <si>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</si>
  <si>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</si>
  <si>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</si>
  <si>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</si>
  <si>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</si>
  <si>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</si>
  <si>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</si>
  <si>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</si>
  <si>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</si>
  <si>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</si>
  <si>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</si>
  <si>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</si>
  <si>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</si>
  <si>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</si>
  <si>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</si>
  <si>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</si>
  <si>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</si>
  <si>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</si>
  <si>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</si>
  <si>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</si>
  <si>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</si>
  <si>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</si>
  <si>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</si>
  <si>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</si>
  <si>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</si>
  <si>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000 1300 0000000000 000</t>
  </si>
  <si>
    <t>000 1301 0000000000 000</t>
  </si>
  <si>
    <t>000 1400 0000000000 000</t>
  </si>
  <si>
    <t>000 1401 0000000000 000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</si>
  <si>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</si>
  <si>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</si>
  <si>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</si>
  <si>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</si>
  <si>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</si>
  <si>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</si>
  <si>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</si>
  <si>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</si>
  <si>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</si>
  <si>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</si>
  <si>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</si>
  <si>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000 01000000000000000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</si>
  <si>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</si>
  <si>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</si>
  <si>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</si>
  <si>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</si>
  <si>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</si>
  <si>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</si>
  <si>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</si>
  <si>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</si>
  <si>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сельскохозяйственный 
налог</t>
  </si>
  <si>
    <t>Государственная 
пошлина</t>
  </si>
  <si>
    <t>1 11 05010 00 0000 120</t>
  </si>
  <si>
    <t>1 11 05030 00 0000 120</t>
  </si>
  <si>
    <t>1 11 07000 00 0000 120</t>
  </si>
  <si>
    <t>1 11 09000 00 0000 120</t>
  </si>
  <si>
    <t>Платежи при пользовании 
природными ресурсами</t>
  </si>
  <si>
    <t>1 12 00000 00 0000 000</t>
  </si>
  <si>
    <t>Доходы от продажи материальных 
и нематериальных активов</t>
  </si>
  <si>
    <t>1 14 00000 00 0000 000</t>
  </si>
  <si>
    <t>Штрафы, санкции,
возмещение ущерба</t>
  </si>
  <si>
    <t>1 16 00000 00 0000 000</t>
  </si>
  <si>
    <t>202 00000 00 0000 000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</si>
  <si>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</si>
  <si>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</si>
  <si>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202 10000 00 0000 151</t>
  </si>
  <si>
    <t>202 20000 00 0000 151</t>
  </si>
  <si>
    <t>202 30000 00 0000 151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</si>
  <si>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</si>
  <si>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</si>
  <si>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</si>
  <si>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</si>
  <si>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</si>
  <si>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</si>
  <si>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</si>
  <si>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</si>
  <si>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</si>
  <si>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>Муниципальная программа «Развитие физческой культуры и спорта в Базарно-Карабулакском муниципальном районе"</t>
  </si>
  <si>
    <t>Муниципальная программа "Совершенствование системы оплаты труда в органах местного самоуправления и муниципальных учреждениях Базарно-Карабулаксого муниципального района"</t>
  </si>
  <si>
    <t>ИТОГО:</t>
  </si>
  <si>
    <t>Муниципальная программа "Развитие культуры Базарно-Карабулакского муниципального района"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</si>
  <si>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</si>
  <si>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</si>
  <si>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</si>
  <si>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</si>
  <si>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</si>
  <si>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</si>
  <si>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</si>
  <si>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Расходы бюджета, всего</t>
  </si>
  <si>
    <t>Сельское хозяйство и рыболовство</t>
  </si>
  <si>
    <t>000 0405 0000000000 000</t>
  </si>
  <si>
    <t xml:space="preserve">Налог взимаемый в связи с применением патентной системы налогообложения </t>
  </si>
  <si>
    <t>св. 3 раз</t>
  </si>
  <si>
    <t>Муниципальная программа "Повышение безопасности дорожного движения в Базарно-Карабулакском муниципальном районе"</t>
  </si>
  <si>
    <t>Муниципальная программа “Профилактика терроризма и экстремизма в Базарно-Карабулакском муниципальном районе Саратовской области»</t>
  </si>
  <si>
    <t>Средства массовой информации</t>
  </si>
  <si>
    <t>Периодическая печать и издательства</t>
  </si>
  <si>
    <t>000 1200 0000000000 000</t>
  </si>
  <si>
    <t>000 1202 0000000000 000</t>
  </si>
  <si>
    <t>св. 2 раз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</si>
  <si>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</si>
  <si>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000 1403 0000000000 000</t>
  </si>
  <si>
    <t>% исполнения 2021 года к 2020 году</t>
  </si>
  <si>
    <t>Муниципальная программа "Развитие национальных культур Базарно-Карабулакского муниципального района на 2019-2021 годы"</t>
  </si>
  <si>
    <t>Транспортный налог</t>
  </si>
  <si>
    <t>Прочие неналоговые 
доходы</t>
  </si>
  <si>
    <t>1 17 00000 00 0000 000</t>
  </si>
  <si>
    <t xml:space="preserve">Возврат </t>
  </si>
  <si>
    <t>218 00000 00 0000 151</t>
  </si>
  <si>
    <t>Доходы,получаемые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
 указанных земельных участков</t>
  </si>
  <si>
    <t>св. 4 раз</t>
  </si>
  <si>
    <t>Единый налог на вмененный 
доход для отдельных видов
 деятельности</t>
  </si>
  <si>
    <t>Доходы от использования 
имущества,находящегося в государственной 
и муниципальной собственности</t>
  </si>
  <si>
    <t>202 40000 00 0000 151</t>
  </si>
  <si>
    <t>Налоги на товары (работы, услуги), реализуемые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</si>
  <si>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
 и созданных ими чуреждений( за исключением имущества
 бюджетных и автономных учреждений )</t>
  </si>
  <si>
    <t>Платежи от государственных и муниципальных унитарных предприятий</t>
  </si>
  <si>
    <t>Дотация бюджетам субьектов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</si>
  <si>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</si>
  <si>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</si>
  <si>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</si>
  <si>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Судебная система</t>
  </si>
  <si>
    <t>000 0105 0000000000 000</t>
  </si>
  <si>
    <t>Муниципальная программа «Противодействие коррупции в Базарно-Карабулакском муниципальном районе» на 2020-2022 годы</t>
  </si>
  <si>
    <t xml:space="preserve"> Муниципальная программа «Капитальный ремонт и ремонт автомобильных дорог общего пользования местного значения в границах Базарно-Карабулакского муниципального района </t>
  </si>
  <si>
    <t>на 1 января 2022 года</t>
  </si>
  <si>
    <t>Исполнено на 1 января  2021 г</t>
  </si>
  <si>
    <t>Утвержденные бюджетные назначения  на 1 января  2022 г</t>
  </si>
  <si>
    <t>Исполнено  на 1 января  2022 г</t>
  </si>
  <si>
    <t>на 1 января  2022 г</t>
  </si>
  <si>
    <t>Утвержденные бюджетные назначения на 1 января  2022 г</t>
  </si>
  <si>
    <t xml:space="preserve">Сведения
об исполнении бюджета Базарно-Карабулакского муниципального района по расходам в разрезе муниципальных программ
на 1 января  2022 г
</t>
  </si>
  <si>
    <t>Исполнено  на 1 января  2021 г</t>
  </si>
  <si>
    <t>св. 100 раз</t>
  </si>
  <si>
    <t>св. 5 раз</t>
  </si>
  <si>
    <t>св. 6 раз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</si>
</sst>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  <numFmt numFmtId="172" formatCode="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168" fontId="53" fillId="0" borderId="10" xfId="0" applyNumberFormat="1" applyFont="1" applyBorder="1" applyAlignment="1">
      <alignment horizontal="center" vertical="top" wrapText="1"/>
    </xf>
    <xf numFmtId="169" fontId="53" fillId="0" borderId="10" xfId="0" applyNumberFormat="1" applyFont="1" applyBorder="1" applyAlignment="1">
      <alignment horizontal="center" vertical="top"/>
    </xf>
    <xf numFmtId="169" fontId="56" fillId="0" borderId="10" xfId="0" applyNumberFormat="1" applyFont="1" applyBorder="1" applyAlignment="1">
      <alignment horizontal="center" vertical="top"/>
    </xf>
    <xf numFmtId="168" fontId="56" fillId="0" borderId="10" xfId="0" applyNumberFormat="1" applyFont="1" applyBorder="1" applyAlignment="1">
      <alignment horizontal="center" vertical="top"/>
    </xf>
    <xf numFmtId="1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169" fontId="43" fillId="0" borderId="0" xfId="56" applyNumberFormat="1" applyFont="1" applyBorder="1" applyAlignment="1">
      <alignment/>
    </xf>
    <xf numFmtId="169" fontId="4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56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56" fillId="0" borderId="10" xfId="0" applyFont="1" applyBorder="1" applyAlignment="1">
      <alignment/>
    </xf>
    <xf numFmtId="169" fontId="53" fillId="0" borderId="10" xfId="0" applyNumberFormat="1" applyFont="1" applyBorder="1" applyAlignment="1">
      <alignment horizontal="center" vertical="top" wrapText="1"/>
    </xf>
    <xf numFmtId="169" fontId="56" fillId="0" borderId="10" xfId="0" applyNumberFormat="1" applyFont="1" applyBorder="1" applyAlignment="1">
      <alignment horizontal="center" vertical="top" wrapText="1"/>
    </xf>
    <xf numFmtId="170" fontId="57" fillId="0" borderId="10" xfId="0" applyNumberFormat="1" applyFont="1" applyBorder="1" applyAlignment="1">
      <alignment/>
    </xf>
    <xf numFmtId="169" fontId="53" fillId="0" borderId="10" xfId="56" applyNumberFormat="1" applyFont="1" applyBorder="1" applyAlignment="1">
      <alignment/>
    </xf>
    <xf numFmtId="169" fontId="53" fillId="0" borderId="10" xfId="0" applyNumberFormat="1" applyFont="1" applyBorder="1" applyAlignment="1">
      <alignment horizontal="right"/>
    </xf>
    <xf numFmtId="169" fontId="55" fillId="0" borderId="10" xfId="56" applyNumberFormat="1" applyFont="1" applyBorder="1" applyAlignment="1">
      <alignment/>
    </xf>
    <xf numFmtId="169" fontId="56" fillId="0" borderId="10" xfId="0" applyNumberFormat="1" applyFont="1" applyBorder="1" applyAlignment="1">
      <alignment horizontal="right"/>
    </xf>
    <xf numFmtId="169" fontId="56" fillId="0" borderId="10" xfId="56" applyNumberFormat="1" applyFont="1" applyBorder="1" applyAlignment="1">
      <alignment/>
    </xf>
    <xf numFmtId="0" fontId="56" fillId="0" borderId="1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Fill="1" applyBorder="1" applyAlignment="1">
      <alignment horizontal="center" vertical="top" wrapText="1"/>
    </xf>
    <xf numFmtId="168" fontId="56" fillId="0" borderId="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168" fontId="53" fillId="0" borderId="10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168" fontId="4" fillId="0" borderId="10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68" fontId="53" fillId="0" borderId="10" xfId="0" applyNumberFormat="1" applyFont="1" applyFill="1" applyBorder="1" applyAlignment="1">
      <alignment horizontal="center" vertical="top" wrapText="1"/>
    </xf>
    <xf numFmtId="170" fontId="57" fillId="0" borderId="10" xfId="0" applyNumberFormat="1" applyFont="1" applyFill="1" applyBorder="1" applyAlignment="1">
      <alignment/>
    </xf>
    <xf numFmtId="168" fontId="56" fillId="0" borderId="10" xfId="0" applyNumberFormat="1" applyFont="1" applyFill="1" applyBorder="1" applyAlignment="1">
      <alignment horizontal="center" vertical="top"/>
    </xf>
    <xf numFmtId="168" fontId="5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/>
    </xf>
    <xf numFmtId="168" fontId="4" fillId="0" borderId="11" xfId="0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168" fontId="34" fillId="0" borderId="0" xfId="0" applyNumberFormat="1" applyFont="1" applyFill="1" applyAlignment="1">
      <alignment/>
    </xf>
    <xf numFmtId="168" fontId="56" fillId="0" borderId="10" xfId="0" applyNumberFormat="1" applyFont="1" applyBorder="1" applyAlignment="1">
      <alignment/>
    </xf>
    <xf numFmtId="4" fontId="56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 vertical="top" wrapText="1"/>
    </xf>
    <xf numFmtId="168" fontId="56" fillId="0" borderId="10" xfId="0" applyNumberFormat="1" applyFont="1" applyFill="1" applyBorder="1" applyAlignment="1">
      <alignment horizontal="center" vertical="top" wrapText="1"/>
    </xf>
    <xf numFmtId="168" fontId="56" fillId="0" borderId="10" xfId="0" applyNumberFormat="1" applyFont="1" applyBorder="1" applyAlignment="1">
      <alignment horizontal="center" vertical="top" wrapText="1"/>
    </xf>
    <xf numFmtId="168" fontId="53" fillId="0" borderId="10" xfId="0" applyNumberFormat="1" applyFont="1" applyFill="1" applyBorder="1" applyAlignment="1">
      <alignment/>
    </xf>
    <xf numFmtId="168" fontId="56" fillId="0" borderId="10" xfId="0" applyNumberFormat="1" applyFont="1" applyFill="1" applyBorder="1" applyAlignment="1">
      <alignment/>
    </xf>
    <xf numFmtId="169" fontId="56" fillId="0" borderId="10" xfId="56" applyNumberFormat="1" applyFont="1" applyBorder="1" applyAlignment="1">
      <alignment/>
    </xf>
    <xf numFmtId="168" fontId="56" fillId="0" borderId="10" xfId="0" applyNumberFormat="1" applyFont="1" applyFill="1" applyBorder="1" applyAlignment="1">
      <alignment horizontal="center" vertical="top" wrapText="1"/>
    </xf>
    <xf numFmtId="168" fontId="56" fillId="0" borderId="10" xfId="0" applyNumberFormat="1" applyFont="1" applyBorder="1" applyAlignment="1">
      <alignment horizontal="center" vertical="top" wrapText="1"/>
    </xf>
    <xf numFmtId="4" fontId="56" fillId="0" borderId="10" xfId="0" applyNumberFormat="1" applyFont="1" applyFill="1" applyBorder="1" applyAlignment="1">
      <alignment/>
    </xf>
    <xf numFmtId="2" fontId="56" fillId="0" borderId="10" xfId="0" applyNumberFormat="1" applyFont="1" applyBorder="1" applyAlignment="1">
      <alignment/>
    </xf>
    <xf numFmtId="170" fontId="56" fillId="0" borderId="10" xfId="0" applyNumberFormat="1" applyFont="1" applyBorder="1" applyAlignment="1">
      <alignment/>
    </xf>
    <xf numFmtId="172" fontId="8" fillId="0" borderId="0" xfId="0" applyNumberFormat="1" applyFont="1" applyFill="1" applyBorder="1" applyAlignment="1" applyProtection="1">
      <alignment wrapText="1"/>
      <protection hidden="1"/>
    </xf>
    <xf numFmtId="0" fontId="56" fillId="0" borderId="12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56" fillId="0" borderId="12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3" fillId="0" borderId="10" xfId="0" applyFont="1" applyBorder="1" applyAlignment="1">
      <alignment vertical="top" wrapText="1"/>
    </xf>
    <xf numFmtId="0" fontId="54" fillId="0" borderId="0" xfId="0" applyFont="1" applyBorder="1" applyAlignment="1">
      <alignment horizontal="center"/>
    </xf>
    <xf numFmtId="0" fontId="56" fillId="0" borderId="14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168" fontId="56" fillId="0" borderId="10" xfId="0" applyNumberFormat="1" applyFont="1" applyFill="1" applyBorder="1" applyAlignment="1">
      <alignment horizontal="center" vertical="top" wrapText="1"/>
    </xf>
    <xf numFmtId="168" fontId="56" fillId="0" borderId="14" xfId="0" applyNumberFormat="1" applyFont="1" applyFill="1" applyBorder="1" applyAlignment="1">
      <alignment horizontal="center" vertical="top" wrapText="1"/>
    </xf>
    <xf numFmtId="168" fontId="56" fillId="0" borderId="10" xfId="0" applyNumberFormat="1" applyFont="1" applyBorder="1" applyAlignment="1">
      <alignment horizontal="center" vertical="top" wrapText="1"/>
    </xf>
    <xf numFmtId="168" fontId="56" fillId="0" borderId="14" xfId="0" applyNumberFormat="1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7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28.57421875" style="0" customWidth="1"/>
    <col min="2" max="2" width="18.57421875" style="5" customWidth="1"/>
    <col min="3" max="3" width="11.8515625" style="48" customWidth="1"/>
    <col min="4" max="4" width="14.28125" style="0" customWidth="1"/>
    <col min="5" max="5" width="11.7109375" style="0" customWidth="1"/>
    <col min="6" max="6" width="11.57421875" style="0" customWidth="1"/>
    <col min="7" max="7" width="10.8515625" style="0" customWidth="1"/>
  </cols>
  <sheetData>
    <row r="1" ht="0.75" customHeight="1"/>
    <row r="2" spans="1:7" ht="16.5" customHeight="1">
      <c r="A2" s="98" t="s">
        <v>4</v>
      </c>
      <c r="B2" s="98"/>
      <c r="C2" s="98"/>
      <c r="D2" s="98"/>
      <c r="E2" s="98"/>
      <c r="F2" s="98"/>
      <c r="G2" s="98"/>
    </row>
    <row r="3" spans="1:7" ht="19.5" customHeight="1">
      <c r="A3" s="100" t="s">
        <v>154</v>
      </c>
      <c r="B3" s="100"/>
      <c r="C3" s="100"/>
      <c r="D3" s="100"/>
      <c r="E3" s="100"/>
      <c r="F3" s="100"/>
      <c r="G3" s="100"/>
    </row>
    <row r="4" spans="1:7" ht="15.75">
      <c r="A4" s="71"/>
      <c r="B4" s="4"/>
      <c r="C4" s="49"/>
      <c r="D4" s="71"/>
      <c r="E4" s="71"/>
      <c r="F4" s="71"/>
      <c r="G4" s="1" t="s">
        <v>5</v>
      </c>
    </row>
    <row r="5" spans="1:15" ht="68.25" customHeight="1">
      <c r="A5" s="2" t="s">
        <v>0</v>
      </c>
      <c r="B5" s="2" t="s">
        <v>1</v>
      </c>
      <c r="C5" s="50" t="s">
        <v>155</v>
      </c>
      <c r="D5" s="2" t="s">
        <v>156</v>
      </c>
      <c r="E5" s="2" t="s">
        <v>157</v>
      </c>
      <c r="F5" s="2" t="s">
        <v>74</v>
      </c>
      <c r="G5" s="2" t="s">
        <v>131</v>
      </c>
      <c r="I5" s="70"/>
      <c r="J5" s="15"/>
      <c r="K5" s="16"/>
      <c r="L5" s="16"/>
      <c r="M5" s="16"/>
      <c r="N5" s="17"/>
      <c r="O5" s="18"/>
    </row>
    <row r="6" spans="1:15" ht="21.75" customHeight="1">
      <c r="A6" s="3" t="s">
        <v>2</v>
      </c>
      <c r="B6" s="42"/>
      <c r="C6" s="75">
        <f>C8+C27</f>
        <v>549564.8</v>
      </c>
      <c r="D6" s="43">
        <f>D8+D27+D32</f>
        <v>604951.5</v>
      </c>
      <c r="E6" s="75">
        <f>E8+E27+E32</f>
        <v>600675.7</v>
      </c>
      <c r="F6" s="33">
        <f>E6/D6</f>
        <v>0.9929319953748358</v>
      </c>
      <c r="G6" s="34">
        <f>E6/C6</f>
        <v>1.0930024994322778</v>
      </c>
      <c r="I6" s="8"/>
      <c r="J6" s="19"/>
      <c r="K6" s="20"/>
      <c r="L6" s="20"/>
      <c r="M6" s="20"/>
      <c r="N6" s="21"/>
      <c r="O6" s="22"/>
    </row>
    <row r="7" spans="1:15" ht="15">
      <c r="A7" s="72" t="s">
        <v>3</v>
      </c>
      <c r="B7" s="29"/>
      <c r="C7" s="59"/>
      <c r="D7" s="59"/>
      <c r="E7" s="76"/>
      <c r="F7" s="35"/>
      <c r="G7" s="34"/>
      <c r="I7" s="23"/>
      <c r="J7" s="19"/>
      <c r="K7" s="20"/>
      <c r="L7" s="20"/>
      <c r="M7" s="20"/>
      <c r="N7" s="21"/>
      <c r="O7" s="22"/>
    </row>
    <row r="8" spans="1:15" ht="27" customHeight="1">
      <c r="A8" s="2" t="s">
        <v>75</v>
      </c>
      <c r="B8" s="44">
        <v>10000000000000000</v>
      </c>
      <c r="C8" s="43">
        <f>C9+C11+C12+C17+C23+C16+C18+C24+C25+C26</f>
        <v>87290.29999999999</v>
      </c>
      <c r="D8" s="43">
        <f>D9+D11+D12+D17+D23+D16+D18+D24+D25+D26</f>
        <v>127991.1</v>
      </c>
      <c r="E8" s="75">
        <f>E9+E11+E12+E17+E23+E16+E18+E24+E25+E26</f>
        <v>130593.5</v>
      </c>
      <c r="F8" s="33">
        <f aca="true" t="shared" si="0" ref="F8:F31">E8/D8</f>
        <v>1.0203326637555268</v>
      </c>
      <c r="G8" s="34">
        <f aca="true" t="shared" si="1" ref="G8:G31">E8/C8</f>
        <v>1.4960826116991237</v>
      </c>
      <c r="I8" s="23"/>
      <c r="J8" s="19"/>
      <c r="K8" s="20"/>
      <c r="L8" s="20"/>
      <c r="M8" s="20"/>
      <c r="N8" s="21"/>
      <c r="O8" s="22"/>
    </row>
    <row r="9" spans="1:15" ht="19.5" customHeight="1">
      <c r="A9" s="62" t="s">
        <v>76</v>
      </c>
      <c r="B9" s="63">
        <v>10100000000000000</v>
      </c>
      <c r="C9" s="69">
        <v>43134.1</v>
      </c>
      <c r="D9" s="69">
        <v>48464.9</v>
      </c>
      <c r="E9" s="69">
        <v>50034.2</v>
      </c>
      <c r="F9" s="37">
        <f t="shared" si="0"/>
        <v>1.0323801349017536</v>
      </c>
      <c r="G9" s="36">
        <f t="shared" si="1"/>
        <v>1.159968563155369</v>
      </c>
      <c r="I9" s="23"/>
      <c r="J9" s="19"/>
      <c r="K9" s="20"/>
      <c r="L9" s="20"/>
      <c r="M9" s="20"/>
      <c r="N9" s="21"/>
      <c r="O9" s="22"/>
    </row>
    <row r="10" spans="1:15" ht="30">
      <c r="A10" s="64" t="s">
        <v>77</v>
      </c>
      <c r="B10" s="63">
        <v>10102000010000100</v>
      </c>
      <c r="C10" s="69">
        <v>43134.1</v>
      </c>
      <c r="D10" s="69">
        <v>48464.9</v>
      </c>
      <c r="E10" s="69">
        <v>50034.2</v>
      </c>
      <c r="F10" s="37">
        <f t="shared" si="0"/>
        <v>1.0323801349017536</v>
      </c>
      <c r="G10" s="36">
        <f t="shared" si="1"/>
        <v>1.159968563155369</v>
      </c>
      <c r="I10" s="23"/>
      <c r="J10" s="19"/>
      <c r="K10" s="20"/>
      <c r="L10" s="20"/>
      <c r="M10" s="20"/>
      <c r="N10" s="21"/>
      <c r="O10" s="22"/>
    </row>
    <row r="11" spans="1:15" ht="59.25" customHeight="1">
      <c r="A11" s="64" t="s">
        <v>143</v>
      </c>
      <c r="B11" s="63">
        <v>10300000000000000</v>
      </c>
      <c r="C11" s="69">
        <v>15633.8</v>
      </c>
      <c r="D11" s="69">
        <v>17658.7</v>
      </c>
      <c r="E11" s="69">
        <v>17998.2</v>
      </c>
      <c r="F11" s="37">
        <f t="shared" si="0"/>
        <v>1.0192256508123474</v>
      </c>
      <c r="G11" s="36">
        <f t="shared" si="1"/>
        <v>1.1512364236462025</v>
      </c>
      <c r="I11" s="23"/>
      <c r="J11" s="19"/>
      <c r="K11" s="20"/>
      <c r="L11" s="20"/>
      <c r="M11" s="20"/>
      <c r="N11" s="21"/>
      <c r="O11" s="22"/>
    </row>
    <row r="12" spans="1:15" ht="30">
      <c r="A12" s="64" t="s">
        <v>78</v>
      </c>
      <c r="B12" s="63">
        <v>10500000000000000</v>
      </c>
      <c r="C12" s="69">
        <v>11417.9</v>
      </c>
      <c r="D12" s="69">
        <v>18650</v>
      </c>
      <c r="E12" s="69">
        <v>18972.4</v>
      </c>
      <c r="F12" s="37">
        <f t="shared" si="0"/>
        <v>1.0172868632707777</v>
      </c>
      <c r="G12" s="36">
        <f t="shared" si="1"/>
        <v>1.6616365531314867</v>
      </c>
      <c r="I12" s="23"/>
      <c r="J12" s="19"/>
      <c r="K12" s="20"/>
      <c r="L12" s="20"/>
      <c r="M12" s="20"/>
      <c r="N12" s="21"/>
      <c r="O12" s="22"/>
    </row>
    <row r="13" spans="1:15" ht="48.75" customHeight="1">
      <c r="A13" s="64" t="s">
        <v>140</v>
      </c>
      <c r="B13" s="63">
        <v>10502000020000100</v>
      </c>
      <c r="C13" s="69">
        <v>6839.4</v>
      </c>
      <c r="D13" s="69">
        <v>1650</v>
      </c>
      <c r="E13" s="69">
        <v>1643.5</v>
      </c>
      <c r="F13" s="37">
        <f t="shared" si="0"/>
        <v>0.9960606060606061</v>
      </c>
      <c r="G13" s="36">
        <f t="shared" si="1"/>
        <v>0.24029885662485015</v>
      </c>
      <c r="I13" s="23"/>
      <c r="J13" s="19"/>
      <c r="K13" s="20"/>
      <c r="L13" s="20"/>
      <c r="M13" s="20"/>
      <c r="N13" s="21"/>
      <c r="O13" s="22"/>
    </row>
    <row r="14" spans="1:15" ht="45" customHeight="1">
      <c r="A14" s="64" t="s">
        <v>120</v>
      </c>
      <c r="B14" s="63">
        <v>10504020020000100</v>
      </c>
      <c r="C14" s="69">
        <v>28.8</v>
      </c>
      <c r="D14" s="69">
        <v>2500</v>
      </c>
      <c r="E14" s="69">
        <v>2900.6</v>
      </c>
      <c r="F14" s="37">
        <f t="shared" si="0"/>
        <v>1.16024</v>
      </c>
      <c r="G14" s="36" t="s">
        <v>162</v>
      </c>
      <c r="I14" s="23"/>
      <c r="J14" s="19"/>
      <c r="K14" s="20"/>
      <c r="L14" s="20"/>
      <c r="M14" s="20"/>
      <c r="N14" s="21"/>
      <c r="O14" s="22"/>
    </row>
    <row r="15" spans="1:15" ht="30" customHeight="1">
      <c r="A15" s="64" t="s">
        <v>79</v>
      </c>
      <c r="B15" s="63">
        <v>10503000020000100</v>
      </c>
      <c r="C15" s="69">
        <v>4549.8</v>
      </c>
      <c r="D15" s="69">
        <v>14500</v>
      </c>
      <c r="E15" s="69">
        <v>14428.3</v>
      </c>
      <c r="F15" s="37">
        <f t="shared" si="0"/>
        <v>0.995055172413793</v>
      </c>
      <c r="G15" s="36" t="s">
        <v>121</v>
      </c>
      <c r="I15" s="23"/>
      <c r="J15" s="19"/>
      <c r="K15" s="20"/>
      <c r="L15" s="20"/>
      <c r="M15" s="20"/>
      <c r="N15" s="21"/>
      <c r="O15" s="22"/>
    </row>
    <row r="16" spans="1:15" ht="15">
      <c r="A16" s="64" t="s">
        <v>133</v>
      </c>
      <c r="B16" s="63">
        <v>10604000020000100</v>
      </c>
      <c r="C16" s="69"/>
      <c r="D16" s="69">
        <v>25000</v>
      </c>
      <c r="E16" s="69">
        <v>26166.1</v>
      </c>
      <c r="F16" s="37">
        <f t="shared" si="0"/>
        <v>1.046644</v>
      </c>
      <c r="G16" s="36">
        <v>0</v>
      </c>
      <c r="I16" s="23" t="s">
        <v>97</v>
      </c>
      <c r="J16" s="19"/>
      <c r="K16" s="20"/>
      <c r="L16" s="20"/>
      <c r="M16" s="20"/>
      <c r="N16" s="21"/>
      <c r="O16" s="22"/>
    </row>
    <row r="17" spans="1:15" ht="27.75" customHeight="1">
      <c r="A17" s="64" t="s">
        <v>80</v>
      </c>
      <c r="B17" s="63">
        <v>10800000000000000</v>
      </c>
      <c r="C17" s="69">
        <v>4366.9</v>
      </c>
      <c r="D17" s="69">
        <v>4223</v>
      </c>
      <c r="E17" s="69">
        <v>4546.1</v>
      </c>
      <c r="F17" s="37">
        <f t="shared" si="0"/>
        <v>1.076509590338622</v>
      </c>
      <c r="G17" s="36">
        <f t="shared" si="1"/>
        <v>1.0410359751768992</v>
      </c>
      <c r="I17" s="23"/>
      <c r="J17" s="19"/>
      <c r="K17" s="20"/>
      <c r="L17" s="20"/>
      <c r="M17" s="20"/>
      <c r="N17" s="21"/>
      <c r="O17" s="22"/>
    </row>
    <row r="18" spans="1:15" ht="72.75" customHeight="1">
      <c r="A18" s="64" t="s">
        <v>141</v>
      </c>
      <c r="B18" s="63">
        <v>11100000000000000</v>
      </c>
      <c r="C18" s="69">
        <v>2604.6</v>
      </c>
      <c r="D18" s="69">
        <v>3000</v>
      </c>
      <c r="E18" s="80">
        <v>3202.3</v>
      </c>
      <c r="F18" s="37">
        <f t="shared" si="0"/>
        <v>1.0674333333333335</v>
      </c>
      <c r="G18" s="36">
        <f t="shared" si="1"/>
        <v>1.2294786147585044</v>
      </c>
      <c r="I18" s="23"/>
      <c r="J18" s="25"/>
      <c r="K18" s="24"/>
      <c r="L18" s="24"/>
      <c r="M18" s="24"/>
      <c r="N18" s="21"/>
      <c r="O18" s="22"/>
    </row>
    <row r="19" spans="1:15" ht="133.5" customHeight="1">
      <c r="A19" s="64" t="s">
        <v>138</v>
      </c>
      <c r="B19" s="66" t="s">
        <v>81</v>
      </c>
      <c r="C19" s="69">
        <v>2086.6</v>
      </c>
      <c r="D19" s="69">
        <v>2682.9</v>
      </c>
      <c r="E19" s="69">
        <v>2969.6</v>
      </c>
      <c r="F19" s="37">
        <f t="shared" si="0"/>
        <v>1.106861977710686</v>
      </c>
      <c r="G19" s="36">
        <f t="shared" si="1"/>
        <v>1.423176459311799</v>
      </c>
      <c r="I19" s="23"/>
      <c r="J19" s="25"/>
      <c r="K19" s="24"/>
      <c r="L19" s="24"/>
      <c r="M19" s="24"/>
      <c r="N19" s="21"/>
      <c r="O19" s="22"/>
    </row>
    <row r="20" spans="1:15" ht="117.75" customHeight="1">
      <c r="A20" s="64" t="s">
        <v>144</v>
      </c>
      <c r="B20" s="66" t="s">
        <v>82</v>
      </c>
      <c r="C20" s="29">
        <v>315.6</v>
      </c>
      <c r="D20" s="81">
        <v>230</v>
      </c>
      <c r="E20" s="29">
        <v>5.2</v>
      </c>
      <c r="F20" s="37">
        <f t="shared" si="0"/>
        <v>0.022608695652173914</v>
      </c>
      <c r="G20" s="36">
        <f t="shared" si="1"/>
        <v>0.016476552598225603</v>
      </c>
      <c r="I20" s="23"/>
      <c r="J20" s="25"/>
      <c r="K20" s="24"/>
      <c r="L20" s="24"/>
      <c r="M20" s="24"/>
      <c r="N20" s="21"/>
      <c r="O20" s="22"/>
    </row>
    <row r="21" spans="1:15" ht="46.5" customHeight="1">
      <c r="A21" s="64" t="s">
        <v>145</v>
      </c>
      <c r="B21" s="66" t="s">
        <v>83</v>
      </c>
      <c r="C21" s="29">
        <v>201.5</v>
      </c>
      <c r="D21" s="82">
        <v>60</v>
      </c>
      <c r="E21" s="29">
        <v>225.3</v>
      </c>
      <c r="F21" s="37" t="s">
        <v>121</v>
      </c>
      <c r="G21" s="36">
        <f t="shared" si="1"/>
        <v>1.1181141439205955</v>
      </c>
      <c r="I21" s="23"/>
      <c r="J21" s="25"/>
      <c r="K21" s="24"/>
      <c r="L21" s="24"/>
      <c r="M21" s="24"/>
      <c r="N21" s="21"/>
      <c r="O21" s="22"/>
    </row>
    <row r="22" spans="1:15" ht="73.5" customHeight="1">
      <c r="A22" s="64" t="s">
        <v>116</v>
      </c>
      <c r="B22" s="66" t="s">
        <v>84</v>
      </c>
      <c r="C22" s="29"/>
      <c r="D22" s="82">
        <v>25</v>
      </c>
      <c r="E22" s="29"/>
      <c r="F22" s="37">
        <f t="shared" si="0"/>
        <v>0</v>
      </c>
      <c r="G22" s="36">
        <v>0</v>
      </c>
      <c r="I22" s="23"/>
      <c r="J22" s="25"/>
      <c r="K22" s="24"/>
      <c r="L22" s="24"/>
      <c r="M22" s="24"/>
      <c r="N22" s="21"/>
      <c r="O22" s="22"/>
    </row>
    <row r="23" spans="1:15" ht="31.5" customHeight="1">
      <c r="A23" s="64" t="s">
        <v>85</v>
      </c>
      <c r="B23" s="66" t="s">
        <v>86</v>
      </c>
      <c r="C23" s="29">
        <v>202.7</v>
      </c>
      <c r="D23" s="29">
        <v>544.5</v>
      </c>
      <c r="E23" s="29">
        <v>364.4</v>
      </c>
      <c r="F23" s="37">
        <f t="shared" si="0"/>
        <v>0.6692378328741965</v>
      </c>
      <c r="G23" s="36">
        <f t="shared" si="1"/>
        <v>1.7977306364084855</v>
      </c>
      <c r="I23" s="23"/>
      <c r="J23" s="25"/>
      <c r="K23" s="24"/>
      <c r="L23" s="24"/>
      <c r="M23" s="24"/>
      <c r="N23" s="21"/>
      <c r="O23" s="22"/>
    </row>
    <row r="24" spans="1:15" ht="42" customHeight="1">
      <c r="A24" s="64" t="s">
        <v>87</v>
      </c>
      <c r="B24" s="66" t="s">
        <v>88</v>
      </c>
      <c r="C24" s="29">
        <v>8671.1</v>
      </c>
      <c r="D24" s="69">
        <v>9500</v>
      </c>
      <c r="E24" s="29">
        <v>8195.2</v>
      </c>
      <c r="F24" s="37">
        <f t="shared" si="0"/>
        <v>0.8626526315789474</v>
      </c>
      <c r="G24" s="36">
        <f t="shared" si="1"/>
        <v>0.9451165365409233</v>
      </c>
      <c r="I24" s="23"/>
      <c r="J24" s="25"/>
      <c r="K24" s="24"/>
      <c r="L24" s="24"/>
      <c r="M24" s="24"/>
      <c r="N24" s="21"/>
      <c r="O24" s="22"/>
    </row>
    <row r="25" spans="1:15" ht="30" customHeight="1">
      <c r="A25" s="64" t="s">
        <v>89</v>
      </c>
      <c r="B25" s="66" t="s">
        <v>90</v>
      </c>
      <c r="C25" s="69">
        <v>1222.7</v>
      </c>
      <c r="D25" s="69">
        <v>950</v>
      </c>
      <c r="E25" s="69">
        <v>916.6</v>
      </c>
      <c r="F25" s="37">
        <f t="shared" si="0"/>
        <v>0.964842105263158</v>
      </c>
      <c r="G25" s="36">
        <f t="shared" si="1"/>
        <v>0.7496524086039094</v>
      </c>
      <c r="I25" s="26"/>
      <c r="J25" s="27"/>
      <c r="K25" s="16"/>
      <c r="L25" s="16"/>
      <c r="M25" s="16"/>
      <c r="N25" s="17"/>
      <c r="O25" s="18"/>
    </row>
    <row r="26" spans="1:15" ht="30">
      <c r="A26" s="64" t="s">
        <v>134</v>
      </c>
      <c r="B26" s="66" t="s">
        <v>135</v>
      </c>
      <c r="C26" s="29">
        <v>36.5</v>
      </c>
      <c r="D26" s="29"/>
      <c r="E26" s="29">
        <v>198</v>
      </c>
      <c r="F26" s="37">
        <v>0</v>
      </c>
      <c r="G26" s="36" t="s">
        <v>163</v>
      </c>
      <c r="I26" s="26"/>
      <c r="J26" s="27"/>
      <c r="K26" s="16"/>
      <c r="L26" s="16"/>
      <c r="M26" s="16"/>
      <c r="N26" s="17"/>
      <c r="O26" s="18"/>
    </row>
    <row r="27" spans="1:15" ht="86.25">
      <c r="A27" s="67" t="s">
        <v>93</v>
      </c>
      <c r="B27" s="68" t="s">
        <v>91</v>
      </c>
      <c r="C27" s="43">
        <f>C28+C29+C30+C31</f>
        <v>462274.5</v>
      </c>
      <c r="D27" s="43">
        <f>D28+D29+D30+D31</f>
        <v>476877.2</v>
      </c>
      <c r="E27" s="43">
        <f>E28+E29+E30+E31</f>
        <v>469999</v>
      </c>
      <c r="F27" s="33">
        <f t="shared" si="0"/>
        <v>0.9855765803020148</v>
      </c>
      <c r="G27" s="34">
        <f t="shared" si="1"/>
        <v>1.016709768762932</v>
      </c>
      <c r="I27" s="23"/>
      <c r="J27" s="25"/>
      <c r="K27" s="20"/>
      <c r="L27" s="20"/>
      <c r="M27" s="20"/>
      <c r="N27" s="21"/>
      <c r="O27" s="22"/>
    </row>
    <row r="28" spans="1:15" ht="47.25" customHeight="1">
      <c r="A28" s="64" t="s">
        <v>146</v>
      </c>
      <c r="B28" s="66" t="s">
        <v>94</v>
      </c>
      <c r="C28" s="69">
        <v>117125.2</v>
      </c>
      <c r="D28" s="69">
        <v>113762.2</v>
      </c>
      <c r="E28" s="69">
        <v>113762.2</v>
      </c>
      <c r="F28" s="37">
        <f t="shared" si="0"/>
        <v>1</v>
      </c>
      <c r="G28" s="36">
        <f t="shared" si="1"/>
        <v>0.9712871354755425</v>
      </c>
      <c r="I28" s="23"/>
      <c r="J28" s="25"/>
      <c r="K28" s="20"/>
      <c r="L28" s="28"/>
      <c r="M28" s="20"/>
      <c r="N28" s="21"/>
      <c r="O28" s="22"/>
    </row>
    <row r="29" spans="1:15" ht="57" customHeight="1">
      <c r="A29" s="64" t="s">
        <v>147</v>
      </c>
      <c r="B29" s="66" t="s">
        <v>95</v>
      </c>
      <c r="C29" s="69">
        <v>45515</v>
      </c>
      <c r="D29" s="69">
        <v>40963.8</v>
      </c>
      <c r="E29" s="69">
        <v>35897.5</v>
      </c>
      <c r="F29" s="37">
        <f t="shared" si="0"/>
        <v>0.8763225091422182</v>
      </c>
      <c r="G29" s="36">
        <f t="shared" si="1"/>
        <v>0.788696034274415</v>
      </c>
      <c r="I29" s="23"/>
      <c r="J29" s="25"/>
      <c r="K29" s="20"/>
      <c r="L29" s="28"/>
      <c r="M29" s="20"/>
      <c r="N29" s="21"/>
      <c r="O29" s="22"/>
    </row>
    <row r="30" spans="1:15" ht="63" customHeight="1">
      <c r="A30" s="64" t="s">
        <v>148</v>
      </c>
      <c r="B30" s="66" t="s">
        <v>96</v>
      </c>
      <c r="C30" s="69">
        <v>288630.1</v>
      </c>
      <c r="D30" s="82">
        <v>313264.5</v>
      </c>
      <c r="E30" s="69">
        <v>311452.6</v>
      </c>
      <c r="F30" s="37">
        <f t="shared" si="0"/>
        <v>0.9942160698068245</v>
      </c>
      <c r="G30" s="36">
        <f t="shared" si="1"/>
        <v>1.079071794660363</v>
      </c>
      <c r="I30" s="23"/>
      <c r="J30" s="25"/>
      <c r="K30" s="20"/>
      <c r="L30" s="28"/>
      <c r="M30" s="20"/>
      <c r="N30" s="21"/>
      <c r="O30" s="22"/>
    </row>
    <row r="31" spans="1:15" ht="32.25" customHeight="1">
      <c r="A31" s="64" t="s">
        <v>149</v>
      </c>
      <c r="B31" s="66" t="s">
        <v>142</v>
      </c>
      <c r="C31" s="69">
        <v>11004.2</v>
      </c>
      <c r="D31" s="69">
        <v>8886.7</v>
      </c>
      <c r="E31" s="69">
        <v>8886.7</v>
      </c>
      <c r="F31" s="37">
        <f t="shared" si="0"/>
        <v>1</v>
      </c>
      <c r="G31" s="36">
        <f t="shared" si="1"/>
        <v>0.8075734719470747</v>
      </c>
      <c r="I31" s="23"/>
      <c r="J31" s="25"/>
      <c r="K31" s="20"/>
      <c r="L31" s="28"/>
      <c r="M31" s="20"/>
      <c r="N31" s="21"/>
      <c r="O31" s="22"/>
    </row>
    <row r="32" spans="1:15" ht="16.5" customHeight="1">
      <c r="A32" s="65" t="s">
        <v>136</v>
      </c>
      <c r="B32" s="66" t="s">
        <v>137</v>
      </c>
      <c r="C32" s="82"/>
      <c r="D32" s="82">
        <v>83.2</v>
      </c>
      <c r="E32" s="82">
        <v>83.2</v>
      </c>
      <c r="F32" s="77">
        <f>E32/D32</f>
        <v>1</v>
      </c>
      <c r="G32" s="36">
        <v>0</v>
      </c>
      <c r="I32" s="23"/>
      <c r="J32" s="25"/>
      <c r="K32" s="20"/>
      <c r="L32" s="28"/>
      <c r="M32" s="20"/>
      <c r="N32" s="21"/>
      <c r="O32" s="22"/>
    </row>
    <row r="33" spans="1:7" ht="26.25" customHeight="1">
      <c r="A33" s="3" t="s">
        <v>117</v>
      </c>
      <c r="B33" s="46"/>
      <c r="C33" s="51">
        <f>C35+C41+C45+C47+C53+C56+C60+C62+C64</f>
        <v>547403.6</v>
      </c>
      <c r="D33" s="11">
        <f>D35+D41+D45+D47+D53+D56+D62+D64+D60</f>
        <v>623488.0000000001</v>
      </c>
      <c r="E33" s="11">
        <f>E35+E41+E45+E47+E53+E56+E62+E64+E60</f>
        <v>602203.6000000002</v>
      </c>
      <c r="F33" s="30">
        <f>E33/D33</f>
        <v>0.9658623742557998</v>
      </c>
      <c r="G33" s="12">
        <f>E33/C33</f>
        <v>1.1001089506901311</v>
      </c>
    </row>
    <row r="34" spans="1:7" ht="16.5" customHeight="1">
      <c r="A34" s="72" t="s">
        <v>3</v>
      </c>
      <c r="B34" s="45"/>
      <c r="C34" s="52"/>
      <c r="D34" s="32"/>
      <c r="E34" s="32"/>
      <c r="F34" s="31"/>
      <c r="G34" s="13"/>
    </row>
    <row r="35" spans="1:7" ht="29.25" customHeight="1">
      <c r="A35" s="9" t="s">
        <v>6</v>
      </c>
      <c r="B35" s="72" t="s">
        <v>33</v>
      </c>
      <c r="C35" s="73">
        <f>C36+C37+C39+C40+C38</f>
        <v>37951.700000000004</v>
      </c>
      <c r="D35" s="73">
        <f>D36+D37+D39+D40+D38</f>
        <v>43297.50000000001</v>
      </c>
      <c r="E35" s="78">
        <f>E36+E37+E39+E40+E38</f>
        <v>43256.100000000006</v>
      </c>
      <c r="F35" s="31">
        <f aca="true" t="shared" si="2" ref="F35:F66">E35/D35</f>
        <v>0.9990438247011952</v>
      </c>
      <c r="G35" s="13">
        <f aca="true" t="shared" si="3" ref="G35:G66">E35/C35</f>
        <v>1.1397671250563217</v>
      </c>
    </row>
    <row r="36" spans="1:7" ht="51">
      <c r="A36" s="9" t="s">
        <v>31</v>
      </c>
      <c r="B36" s="72" t="s">
        <v>34</v>
      </c>
      <c r="C36" s="73">
        <v>1455.2</v>
      </c>
      <c r="D36" s="74">
        <v>2420.7</v>
      </c>
      <c r="E36" s="79">
        <v>2420.7</v>
      </c>
      <c r="F36" s="31">
        <f t="shared" si="2"/>
        <v>1</v>
      </c>
      <c r="G36" s="13">
        <f t="shared" si="3"/>
        <v>1.6634826827927431</v>
      </c>
    </row>
    <row r="37" spans="1:7" ht="79.5" customHeight="1">
      <c r="A37" s="9" t="s">
        <v>7</v>
      </c>
      <c r="B37" s="72" t="s">
        <v>35</v>
      </c>
      <c r="C37" s="53">
        <v>22276</v>
      </c>
      <c r="D37" s="14">
        <v>25454.6</v>
      </c>
      <c r="E37" s="14">
        <v>25454.6</v>
      </c>
      <c r="F37" s="31">
        <f t="shared" si="2"/>
        <v>1</v>
      </c>
      <c r="G37" s="13">
        <f t="shared" si="3"/>
        <v>1.1426916861195906</v>
      </c>
    </row>
    <row r="38" spans="1:7" ht="27.75" customHeight="1">
      <c r="A38" s="9" t="s">
        <v>150</v>
      </c>
      <c r="B38" s="72" t="s">
        <v>151</v>
      </c>
      <c r="C38" s="53">
        <v>23.4</v>
      </c>
      <c r="D38" s="14">
        <v>4.8</v>
      </c>
      <c r="E38" s="14">
        <v>4.8</v>
      </c>
      <c r="F38" s="31">
        <f t="shared" si="2"/>
        <v>1</v>
      </c>
      <c r="G38" s="13">
        <f t="shared" si="3"/>
        <v>0.20512820512820512</v>
      </c>
    </row>
    <row r="39" spans="1:7" ht="67.5" customHeight="1">
      <c r="A39" s="9" t="s">
        <v>8</v>
      </c>
      <c r="B39" s="72" t="s">
        <v>36</v>
      </c>
      <c r="C39" s="53">
        <v>7605.8</v>
      </c>
      <c r="D39" s="14">
        <v>8012.6</v>
      </c>
      <c r="E39" s="14">
        <v>7993.7</v>
      </c>
      <c r="F39" s="31">
        <f t="shared" si="2"/>
        <v>0.9976412150862392</v>
      </c>
      <c r="G39" s="13">
        <f t="shared" si="3"/>
        <v>1.0510005522101553</v>
      </c>
    </row>
    <row r="40" spans="1:7" ht="25.5">
      <c r="A40" s="9" t="s">
        <v>9</v>
      </c>
      <c r="B40" s="72" t="s">
        <v>37</v>
      </c>
      <c r="C40" s="53">
        <v>6591.3</v>
      </c>
      <c r="D40" s="14">
        <v>7404.8</v>
      </c>
      <c r="E40" s="14">
        <v>7382.3</v>
      </c>
      <c r="F40" s="31">
        <f t="shared" si="2"/>
        <v>0.996961430423509</v>
      </c>
      <c r="G40" s="13">
        <f t="shared" si="3"/>
        <v>1.1200066754661449</v>
      </c>
    </row>
    <row r="41" spans="1:7" ht="25.5">
      <c r="A41" s="9" t="s">
        <v>10</v>
      </c>
      <c r="B41" s="72" t="s">
        <v>38</v>
      </c>
      <c r="C41" s="73">
        <f>C43+C44</f>
        <v>32690.8</v>
      </c>
      <c r="D41" s="74">
        <f>D43+D44+D42</f>
        <v>42826.5</v>
      </c>
      <c r="E41" s="74">
        <f>E43+E44+E42</f>
        <v>30239</v>
      </c>
      <c r="F41" s="31">
        <f t="shared" si="2"/>
        <v>0.7060815149498558</v>
      </c>
      <c r="G41" s="13">
        <f t="shared" si="3"/>
        <v>0.9250003058964602</v>
      </c>
    </row>
    <row r="42" spans="1:7" ht="25.5">
      <c r="A42" s="9" t="s">
        <v>118</v>
      </c>
      <c r="B42" s="72" t="s">
        <v>119</v>
      </c>
      <c r="C42" s="73"/>
      <c r="D42" s="74">
        <v>92.3</v>
      </c>
      <c r="E42" s="74">
        <v>91.2</v>
      </c>
      <c r="F42" s="31">
        <f t="shared" si="2"/>
        <v>0.9880823401950163</v>
      </c>
      <c r="G42" s="13">
        <v>0</v>
      </c>
    </row>
    <row r="43" spans="1:7" ht="26.25" customHeight="1">
      <c r="A43" s="9" t="s">
        <v>11</v>
      </c>
      <c r="B43" s="72" t="s">
        <v>39</v>
      </c>
      <c r="C43" s="53">
        <v>32341.8</v>
      </c>
      <c r="D43" s="14">
        <v>42658.7</v>
      </c>
      <c r="E43" s="14">
        <v>30072.3</v>
      </c>
      <c r="F43" s="31">
        <f t="shared" si="2"/>
        <v>0.7049511588491914</v>
      </c>
      <c r="G43" s="13">
        <f t="shared" si="3"/>
        <v>0.9298276533773631</v>
      </c>
    </row>
    <row r="44" spans="1:7" ht="29.25" customHeight="1">
      <c r="A44" s="9" t="s">
        <v>32</v>
      </c>
      <c r="B44" s="72" t="s">
        <v>40</v>
      </c>
      <c r="C44" s="53">
        <v>349</v>
      </c>
      <c r="D44" s="14">
        <v>75.5</v>
      </c>
      <c r="E44" s="14">
        <v>75.5</v>
      </c>
      <c r="F44" s="31">
        <f t="shared" si="2"/>
        <v>1</v>
      </c>
      <c r="G44" s="13">
        <f t="shared" si="3"/>
        <v>0.2163323782234957</v>
      </c>
    </row>
    <row r="45" spans="1:7" ht="27.75" customHeight="1">
      <c r="A45" s="9" t="s">
        <v>12</v>
      </c>
      <c r="B45" s="72" t="s">
        <v>41</v>
      </c>
      <c r="C45" s="73">
        <f>C46</f>
        <v>18502</v>
      </c>
      <c r="D45" s="73">
        <f>D46</f>
        <v>21495.5</v>
      </c>
      <c r="E45" s="73">
        <f>E46</f>
        <v>21457.6</v>
      </c>
      <c r="F45" s="31">
        <f t="shared" si="2"/>
        <v>0.9982368402688934</v>
      </c>
      <c r="G45" s="13">
        <f t="shared" si="3"/>
        <v>1.15974489244406</v>
      </c>
    </row>
    <row r="46" spans="1:7" ht="39.75" customHeight="1">
      <c r="A46" s="9" t="s">
        <v>13</v>
      </c>
      <c r="B46" s="72" t="s">
        <v>42</v>
      </c>
      <c r="C46" s="53">
        <v>18502</v>
      </c>
      <c r="D46" s="14">
        <v>21495.5</v>
      </c>
      <c r="E46" s="14">
        <v>21457.6</v>
      </c>
      <c r="F46" s="31">
        <f t="shared" si="2"/>
        <v>0.9982368402688934</v>
      </c>
      <c r="G46" s="13">
        <f t="shared" si="3"/>
        <v>1.15974489244406</v>
      </c>
    </row>
    <row r="47" spans="1:7" ht="28.5" customHeight="1">
      <c r="A47" s="9" t="s">
        <v>14</v>
      </c>
      <c r="B47" s="72" t="s">
        <v>43</v>
      </c>
      <c r="C47" s="73">
        <f>C48+C49+C50+C51+C52</f>
        <v>415256.1</v>
      </c>
      <c r="D47" s="74">
        <f>D48+D49+D50+D51+D52</f>
        <v>473853.9</v>
      </c>
      <c r="E47" s="74">
        <f>E48+E49+E50+E51+E52</f>
        <v>469108.9</v>
      </c>
      <c r="F47" s="31">
        <f t="shared" si="2"/>
        <v>0.9899863649956242</v>
      </c>
      <c r="G47" s="13">
        <f t="shared" si="3"/>
        <v>1.129685752960643</v>
      </c>
    </row>
    <row r="48" spans="1:7" ht="25.5">
      <c r="A48" s="9" t="s">
        <v>15</v>
      </c>
      <c r="B48" s="72" t="s">
        <v>44</v>
      </c>
      <c r="C48" s="53">
        <v>94899.9</v>
      </c>
      <c r="D48" s="14">
        <v>105100</v>
      </c>
      <c r="E48" s="14">
        <v>103923</v>
      </c>
      <c r="F48" s="31">
        <f t="shared" si="2"/>
        <v>0.9888011417697431</v>
      </c>
      <c r="G48" s="13">
        <f t="shared" si="3"/>
        <v>1.0950801844891302</v>
      </c>
    </row>
    <row r="49" spans="1:7" ht="25.5">
      <c r="A49" s="9" t="s">
        <v>16</v>
      </c>
      <c r="B49" s="72" t="s">
        <v>45</v>
      </c>
      <c r="C49" s="53">
        <v>272048.8</v>
      </c>
      <c r="D49" s="14">
        <v>316504.3</v>
      </c>
      <c r="E49" s="14">
        <v>314550.8</v>
      </c>
      <c r="F49" s="31">
        <f t="shared" si="2"/>
        <v>0.9938278879623437</v>
      </c>
      <c r="G49" s="13">
        <f t="shared" si="3"/>
        <v>1.1562293235625374</v>
      </c>
    </row>
    <row r="50" spans="1:7" ht="25.5">
      <c r="A50" s="9" t="s">
        <v>98</v>
      </c>
      <c r="B50" s="72" t="s">
        <v>99</v>
      </c>
      <c r="C50" s="53">
        <v>32388.2</v>
      </c>
      <c r="D50" s="14">
        <v>34889.4</v>
      </c>
      <c r="E50" s="14">
        <v>33326.2</v>
      </c>
      <c r="F50" s="31">
        <f t="shared" si="2"/>
        <v>0.9551955608293635</v>
      </c>
      <c r="G50" s="13">
        <f t="shared" si="3"/>
        <v>1.0289611648686867</v>
      </c>
    </row>
    <row r="51" spans="1:7" ht="25.5">
      <c r="A51" s="9" t="s">
        <v>17</v>
      </c>
      <c r="B51" s="72" t="s">
        <v>46</v>
      </c>
      <c r="C51" s="53">
        <v>5169</v>
      </c>
      <c r="D51" s="14">
        <v>5756.2</v>
      </c>
      <c r="E51" s="14">
        <v>5721.4</v>
      </c>
      <c r="F51" s="31">
        <f t="shared" si="2"/>
        <v>0.993954344880303</v>
      </c>
      <c r="G51" s="13">
        <f t="shared" si="3"/>
        <v>1.1068678661249758</v>
      </c>
    </row>
    <row r="52" spans="1:7" ht="26.25" customHeight="1">
      <c r="A52" s="9" t="s">
        <v>18</v>
      </c>
      <c r="B52" s="72" t="s">
        <v>47</v>
      </c>
      <c r="C52" s="53">
        <v>10750.2</v>
      </c>
      <c r="D52" s="14">
        <v>11604</v>
      </c>
      <c r="E52" s="14">
        <v>11587.5</v>
      </c>
      <c r="F52" s="31">
        <f t="shared" si="2"/>
        <v>0.9985780765253361</v>
      </c>
      <c r="G52" s="13">
        <f t="shared" si="3"/>
        <v>1.07788692303399</v>
      </c>
    </row>
    <row r="53" spans="1:7" ht="25.5">
      <c r="A53" s="9" t="s">
        <v>19</v>
      </c>
      <c r="B53" s="72" t="s">
        <v>48</v>
      </c>
      <c r="C53" s="73">
        <f>C54+C55</f>
        <v>18550.1</v>
      </c>
      <c r="D53" s="74">
        <f>D54+D55</f>
        <v>22403.3</v>
      </c>
      <c r="E53" s="74">
        <f>E54+E55</f>
        <v>18744.4</v>
      </c>
      <c r="F53" s="31">
        <f t="shared" si="2"/>
        <v>0.8366803104899726</v>
      </c>
      <c r="G53" s="13">
        <f t="shared" si="3"/>
        <v>1.0104743370655684</v>
      </c>
    </row>
    <row r="54" spans="1:7" ht="25.5">
      <c r="A54" s="9" t="s">
        <v>20</v>
      </c>
      <c r="B54" s="72" t="s">
        <v>49</v>
      </c>
      <c r="C54" s="53">
        <v>15910.3</v>
      </c>
      <c r="D54" s="14">
        <v>20619.1</v>
      </c>
      <c r="E54" s="14">
        <v>16961.7</v>
      </c>
      <c r="F54" s="31">
        <f t="shared" si="2"/>
        <v>0.8226207739426067</v>
      </c>
      <c r="G54" s="13">
        <f t="shared" si="3"/>
        <v>1.0660829776936953</v>
      </c>
    </row>
    <row r="55" spans="1:7" ht="15.75" customHeight="1">
      <c r="A55" s="9" t="s">
        <v>21</v>
      </c>
      <c r="B55" s="72" t="s">
        <v>50</v>
      </c>
      <c r="C55" s="53">
        <v>2639.8</v>
      </c>
      <c r="D55" s="14">
        <v>1784.2</v>
      </c>
      <c r="E55" s="14">
        <v>1782.7</v>
      </c>
      <c r="F55" s="31">
        <f t="shared" si="2"/>
        <v>0.99915928707544</v>
      </c>
      <c r="G55" s="13">
        <f t="shared" si="3"/>
        <v>0.6753163118418062</v>
      </c>
    </row>
    <row r="56" spans="1:7" ht="25.5" customHeight="1">
      <c r="A56" s="9" t="s">
        <v>22</v>
      </c>
      <c r="B56" s="72" t="s">
        <v>51</v>
      </c>
      <c r="C56" s="73">
        <f>C57+C58+C59</f>
        <v>10912.8</v>
      </c>
      <c r="D56" s="74">
        <f>D57+D58+D59</f>
        <v>10870</v>
      </c>
      <c r="E56" s="73">
        <f>E57+E58+E59</f>
        <v>10656.3</v>
      </c>
      <c r="F56" s="31">
        <f t="shared" si="2"/>
        <v>0.9803403863845446</v>
      </c>
      <c r="G56" s="13">
        <f t="shared" si="3"/>
        <v>0.9764954915328788</v>
      </c>
    </row>
    <row r="57" spans="1:7" ht="27.75" customHeight="1">
      <c r="A57" s="9" t="s">
        <v>23</v>
      </c>
      <c r="B57" s="72" t="s">
        <v>52</v>
      </c>
      <c r="C57" s="53">
        <v>1552</v>
      </c>
      <c r="D57" s="14">
        <v>1542.2</v>
      </c>
      <c r="E57" s="14">
        <v>1542.2</v>
      </c>
      <c r="F57" s="31">
        <f t="shared" si="2"/>
        <v>1</v>
      </c>
      <c r="G57" s="13">
        <f t="shared" si="3"/>
        <v>0.9936855670103093</v>
      </c>
    </row>
    <row r="58" spans="1:7" ht="25.5">
      <c r="A58" s="9" t="s">
        <v>24</v>
      </c>
      <c r="B58" s="72" t="s">
        <v>53</v>
      </c>
      <c r="C58" s="53">
        <v>5197.9</v>
      </c>
      <c r="D58" s="14">
        <v>4547.3</v>
      </c>
      <c r="E58" s="14">
        <v>4333.6</v>
      </c>
      <c r="F58" s="31">
        <f t="shared" si="2"/>
        <v>0.9530050799375454</v>
      </c>
      <c r="G58" s="13">
        <f t="shared" si="3"/>
        <v>0.8337213105292524</v>
      </c>
    </row>
    <row r="59" spans="1:7" ht="25.5">
      <c r="A59" s="9" t="s">
        <v>25</v>
      </c>
      <c r="B59" s="72" t="s">
        <v>54</v>
      </c>
      <c r="C59" s="53">
        <v>4162.9</v>
      </c>
      <c r="D59" s="14">
        <v>4780.5</v>
      </c>
      <c r="E59" s="14">
        <v>4780.5</v>
      </c>
      <c r="F59" s="31">
        <f t="shared" si="2"/>
        <v>1</v>
      </c>
      <c r="G59" s="13">
        <f t="shared" si="3"/>
        <v>1.148358115736626</v>
      </c>
    </row>
    <row r="60" spans="1:7" ht="26.25" customHeight="1">
      <c r="A60" s="9" t="s">
        <v>124</v>
      </c>
      <c r="B60" s="72" t="s">
        <v>126</v>
      </c>
      <c r="C60" s="53">
        <f>C61</f>
        <v>357.1</v>
      </c>
      <c r="D60" s="14">
        <f>D61</f>
        <v>600.8</v>
      </c>
      <c r="E60" s="14">
        <f>E61</f>
        <v>600.8</v>
      </c>
      <c r="F60" s="31">
        <f t="shared" si="2"/>
        <v>1</v>
      </c>
      <c r="G60" s="13">
        <f t="shared" si="3"/>
        <v>1.682441893027163</v>
      </c>
    </row>
    <row r="61" spans="1:7" ht="27" customHeight="1">
      <c r="A61" s="9" t="s">
        <v>125</v>
      </c>
      <c r="B61" s="72" t="s">
        <v>127</v>
      </c>
      <c r="C61" s="53">
        <v>357.1</v>
      </c>
      <c r="D61" s="14">
        <v>600.8</v>
      </c>
      <c r="E61" s="14">
        <v>600.8</v>
      </c>
      <c r="F61" s="31">
        <f t="shared" si="2"/>
        <v>1</v>
      </c>
      <c r="G61" s="13">
        <f t="shared" si="3"/>
        <v>1.682441893027163</v>
      </c>
    </row>
    <row r="62" spans="1:7" ht="27.75" customHeight="1">
      <c r="A62" s="9" t="s">
        <v>26</v>
      </c>
      <c r="B62" s="72" t="s">
        <v>55</v>
      </c>
      <c r="C62" s="53">
        <f>C63</f>
        <v>10.4</v>
      </c>
      <c r="D62" s="14">
        <f>D63</f>
        <v>10.4</v>
      </c>
      <c r="E62" s="14">
        <f>E63</f>
        <v>10.4</v>
      </c>
      <c r="F62" s="31">
        <f t="shared" si="2"/>
        <v>1</v>
      </c>
      <c r="G62" s="13">
        <f t="shared" si="3"/>
        <v>1</v>
      </c>
    </row>
    <row r="63" spans="1:7" ht="30" customHeight="1">
      <c r="A63" s="9" t="s">
        <v>27</v>
      </c>
      <c r="B63" s="72" t="s">
        <v>56</v>
      </c>
      <c r="C63" s="53">
        <v>10.4</v>
      </c>
      <c r="D63" s="14">
        <v>10.4</v>
      </c>
      <c r="E63" s="14">
        <v>10.4</v>
      </c>
      <c r="F63" s="31">
        <f t="shared" si="2"/>
        <v>1</v>
      </c>
      <c r="G63" s="13">
        <f t="shared" si="3"/>
        <v>1</v>
      </c>
    </row>
    <row r="64" spans="1:7" ht="39.75" customHeight="1">
      <c r="A64" s="9" t="s">
        <v>28</v>
      </c>
      <c r="B64" s="72" t="s">
        <v>57</v>
      </c>
      <c r="C64" s="73">
        <f>C65+C66</f>
        <v>13172.599999999999</v>
      </c>
      <c r="D64" s="74">
        <f>D65+D66</f>
        <v>8130.1</v>
      </c>
      <c r="E64" s="74">
        <f>E65+E66</f>
        <v>8130.1</v>
      </c>
      <c r="F64" s="31">
        <f t="shared" si="2"/>
        <v>1</v>
      </c>
      <c r="G64" s="13">
        <f t="shared" si="3"/>
        <v>0.6171978197166847</v>
      </c>
    </row>
    <row r="65" spans="1:16" ht="55.5" customHeight="1">
      <c r="A65" s="9" t="s">
        <v>29</v>
      </c>
      <c r="B65" s="72" t="s">
        <v>58</v>
      </c>
      <c r="C65" s="53">
        <v>3426.8</v>
      </c>
      <c r="D65" s="14">
        <v>2930.1</v>
      </c>
      <c r="E65" s="14">
        <v>2930.1</v>
      </c>
      <c r="F65" s="31">
        <f t="shared" si="2"/>
        <v>1</v>
      </c>
      <c r="G65" s="13">
        <f t="shared" si="3"/>
        <v>0.8550542780436559</v>
      </c>
      <c r="K65" s="83"/>
      <c r="L65" s="83"/>
      <c r="M65" s="83"/>
      <c r="N65" s="83"/>
      <c r="O65" s="83"/>
      <c r="P65" s="83"/>
    </row>
    <row r="66" spans="1:7" ht="51.75" customHeight="1">
      <c r="A66" s="9" t="s">
        <v>129</v>
      </c>
      <c r="B66" s="72" t="s">
        <v>130</v>
      </c>
      <c r="C66" s="53">
        <v>9745.8</v>
      </c>
      <c r="D66" s="14">
        <v>5200</v>
      </c>
      <c r="E66" s="14">
        <v>5200</v>
      </c>
      <c r="F66" s="31">
        <f t="shared" si="2"/>
        <v>1</v>
      </c>
      <c r="G66" s="13">
        <f t="shared" si="3"/>
        <v>0.5335631759321965</v>
      </c>
    </row>
    <row r="67" spans="1:7" ht="27" customHeight="1">
      <c r="A67" s="101" t="s">
        <v>30</v>
      </c>
      <c r="B67" s="103"/>
      <c r="C67" s="104">
        <f>C6-C33</f>
        <v>2161.20000000007</v>
      </c>
      <c r="D67" s="106">
        <f>D6-D33</f>
        <v>-18536.500000000116</v>
      </c>
      <c r="E67" s="104">
        <f>E6-E33</f>
        <v>-1527.9000000002561</v>
      </c>
      <c r="F67" s="31">
        <v>0</v>
      </c>
      <c r="G67" s="13">
        <v>0</v>
      </c>
    </row>
    <row r="68" spans="1:7" ht="43.5" customHeight="1" hidden="1">
      <c r="A68" s="102"/>
      <c r="B68" s="101"/>
      <c r="C68" s="105"/>
      <c r="D68" s="107"/>
      <c r="E68" s="105"/>
      <c r="F68" s="31"/>
      <c r="G68" s="13"/>
    </row>
    <row r="69" spans="1:7" ht="17.25" customHeight="1">
      <c r="A69" s="2" t="s">
        <v>65</v>
      </c>
      <c r="B69" s="2"/>
      <c r="C69" s="54">
        <f>C71</f>
        <v>-2161.1999999999534</v>
      </c>
      <c r="D69" s="11">
        <f>D71</f>
        <v>18536.5</v>
      </c>
      <c r="E69" s="11">
        <f>E71</f>
        <v>1527.8999999999069</v>
      </c>
      <c r="F69" s="31"/>
      <c r="G69" s="13"/>
    </row>
    <row r="70" spans="1:7" ht="12.75" customHeight="1">
      <c r="A70" s="72" t="s">
        <v>3</v>
      </c>
      <c r="B70" s="72"/>
      <c r="C70" s="55"/>
      <c r="D70" s="14"/>
      <c r="E70" s="14"/>
      <c r="F70" s="31"/>
      <c r="G70" s="13"/>
    </row>
    <row r="71" spans="1:7" ht="42" customHeight="1">
      <c r="A71" s="10" t="s">
        <v>66</v>
      </c>
      <c r="B71" s="10" t="s">
        <v>70</v>
      </c>
      <c r="C71" s="56">
        <f>C76+C72</f>
        <v>-2161.1999999999534</v>
      </c>
      <c r="D71" s="56">
        <f>D76+D72</f>
        <v>18536.5</v>
      </c>
      <c r="E71" s="56">
        <f>E76+E72</f>
        <v>1527.8999999999069</v>
      </c>
      <c r="F71" s="31">
        <v>0</v>
      </c>
      <c r="G71" s="13">
        <v>0</v>
      </c>
    </row>
    <row r="72" spans="1:7" ht="38.25" customHeight="1" hidden="1">
      <c r="A72" s="9" t="s">
        <v>112</v>
      </c>
      <c r="B72" s="9" t="s">
        <v>113</v>
      </c>
      <c r="C72" s="73">
        <f>C74+C75</f>
        <v>0</v>
      </c>
      <c r="D72" s="74">
        <f>D74+D75</f>
        <v>0</v>
      </c>
      <c r="E72" s="74">
        <f>E74+E75</f>
        <v>0</v>
      </c>
      <c r="F72" s="31"/>
      <c r="G72" s="13"/>
    </row>
    <row r="73" spans="1:7" ht="38.25" customHeight="1">
      <c r="A73" s="9" t="s">
        <v>112</v>
      </c>
      <c r="B73" s="9" t="s">
        <v>113</v>
      </c>
      <c r="C73" s="47">
        <f>C74+C75</f>
        <v>0</v>
      </c>
      <c r="D73" s="61">
        <f>D74+D75</f>
        <v>0</v>
      </c>
      <c r="E73" s="61">
        <f>E74+E75</f>
        <v>0</v>
      </c>
      <c r="F73" s="31">
        <v>0</v>
      </c>
      <c r="G73" s="13">
        <v>0</v>
      </c>
    </row>
    <row r="74" spans="1:7" ht="53.25" customHeight="1">
      <c r="A74" s="9" t="s">
        <v>110</v>
      </c>
      <c r="B74" s="9" t="s">
        <v>114</v>
      </c>
      <c r="C74" s="73">
        <v>-2000</v>
      </c>
      <c r="D74" s="74">
        <v>-4000</v>
      </c>
      <c r="E74" s="74">
        <v>-4000</v>
      </c>
      <c r="F74" s="31">
        <v>0</v>
      </c>
      <c r="G74" s="13">
        <v>0</v>
      </c>
    </row>
    <row r="75" spans="1:7" ht="39.75" customHeight="1">
      <c r="A75" s="9" t="s">
        <v>111</v>
      </c>
      <c r="B75" s="9" t="s">
        <v>115</v>
      </c>
      <c r="C75" s="73">
        <v>2000</v>
      </c>
      <c r="D75" s="74">
        <v>4000</v>
      </c>
      <c r="E75" s="79">
        <v>4000</v>
      </c>
      <c r="F75" s="31">
        <v>0</v>
      </c>
      <c r="G75" s="13">
        <v>0</v>
      </c>
    </row>
    <row r="76" spans="1:7" ht="54.75" customHeight="1" hidden="1">
      <c r="A76" s="9" t="s">
        <v>67</v>
      </c>
      <c r="B76" s="9" t="s">
        <v>71</v>
      </c>
      <c r="C76" s="73">
        <f>C78+C79</f>
        <v>-2161.1999999999534</v>
      </c>
      <c r="D76" s="74">
        <f>D78+D79</f>
        <v>18536.5</v>
      </c>
      <c r="E76" s="74">
        <f>E78+E79</f>
        <v>1527.8999999999069</v>
      </c>
      <c r="F76" s="31"/>
      <c r="G76" s="13"/>
    </row>
    <row r="77" spans="1:7" ht="54.75" customHeight="1">
      <c r="A77" s="9" t="s">
        <v>67</v>
      </c>
      <c r="B77" s="9" t="s">
        <v>71</v>
      </c>
      <c r="C77" s="47">
        <f>C78+C79</f>
        <v>-2161.1999999999534</v>
      </c>
      <c r="D77" s="61">
        <f>D78+D79</f>
        <v>18536.5</v>
      </c>
      <c r="E77" s="61">
        <f>E78+E79</f>
        <v>1527.8999999999069</v>
      </c>
      <c r="F77" s="31">
        <v>0</v>
      </c>
      <c r="G77" s="13">
        <v>0</v>
      </c>
    </row>
    <row r="78" spans="1:7" ht="42.75" customHeight="1">
      <c r="A78" s="9" t="s">
        <v>68</v>
      </c>
      <c r="B78" s="9" t="s">
        <v>72</v>
      </c>
      <c r="C78" s="53">
        <v>-552182.1</v>
      </c>
      <c r="D78" s="14">
        <v>-608951.5</v>
      </c>
      <c r="E78" s="14">
        <v>-607219.3</v>
      </c>
      <c r="F78" s="31">
        <v>0</v>
      </c>
      <c r="G78" s="13">
        <v>0</v>
      </c>
    </row>
    <row r="79" spans="1:7" ht="38.25">
      <c r="A79" s="9" t="s">
        <v>69</v>
      </c>
      <c r="B79" s="9" t="s">
        <v>73</v>
      </c>
      <c r="C79" s="53">
        <v>550020.9</v>
      </c>
      <c r="D79" s="14">
        <v>627488</v>
      </c>
      <c r="E79" s="14">
        <v>608747.2</v>
      </c>
      <c r="F79" s="31">
        <v>0</v>
      </c>
      <c r="G79" s="13">
        <v>0</v>
      </c>
    </row>
    <row r="81" spans="1:7" ht="15.75">
      <c r="A81" s="86" t="s">
        <v>59</v>
      </c>
      <c r="B81" s="86"/>
      <c r="C81" s="86"/>
      <c r="D81" s="86"/>
      <c r="E81" s="86"/>
      <c r="F81" s="86"/>
      <c r="G81" s="86"/>
    </row>
    <row r="82" spans="1:7" ht="47.25" customHeight="1">
      <c r="A82" s="98" t="s">
        <v>60</v>
      </c>
      <c r="B82" s="98"/>
      <c r="C82" s="98"/>
      <c r="D82" s="98"/>
      <c r="E82" s="98"/>
      <c r="F82" s="98"/>
      <c r="G82" s="98"/>
    </row>
    <row r="83" spans="1:7" ht="15.75">
      <c r="A83" s="86" t="s">
        <v>158</v>
      </c>
      <c r="B83" s="86"/>
      <c r="C83" s="86"/>
      <c r="D83" s="86"/>
      <c r="E83" s="86"/>
      <c r="F83" s="86"/>
      <c r="G83" s="86"/>
    </row>
    <row r="84" ht="15.75">
      <c r="A84" s="6"/>
    </row>
    <row r="85" spans="1:7" ht="15">
      <c r="A85" s="99" t="s">
        <v>61</v>
      </c>
      <c r="B85" s="99" t="s">
        <v>62</v>
      </c>
      <c r="C85" s="96" t="s">
        <v>155</v>
      </c>
      <c r="D85" s="92" t="s">
        <v>159</v>
      </c>
      <c r="E85" s="92" t="s">
        <v>157</v>
      </c>
      <c r="F85" s="92" t="s">
        <v>92</v>
      </c>
      <c r="G85" s="92" t="s">
        <v>131</v>
      </c>
    </row>
    <row r="86" spans="1:7" ht="44.25" customHeight="1">
      <c r="A86" s="99"/>
      <c r="B86" s="99"/>
      <c r="C86" s="97"/>
      <c r="D86" s="93"/>
      <c r="E86" s="93"/>
      <c r="F86" s="93"/>
      <c r="G86" s="93"/>
    </row>
    <row r="87" spans="1:7" ht="38.25">
      <c r="A87" s="9" t="s">
        <v>63</v>
      </c>
      <c r="B87" s="38">
        <v>71</v>
      </c>
      <c r="C87" s="73">
        <v>30491.3</v>
      </c>
      <c r="D87" s="74">
        <v>34430.9</v>
      </c>
      <c r="E87" s="74">
        <v>34410.6</v>
      </c>
      <c r="F87" s="31">
        <f>E87/D87</f>
        <v>0.9994104133205928</v>
      </c>
      <c r="G87" s="13">
        <f>E87/C87</f>
        <v>1.128538304368787</v>
      </c>
    </row>
    <row r="88" spans="1:7" ht="25.5">
      <c r="A88" s="9" t="s">
        <v>64</v>
      </c>
      <c r="B88" s="60">
        <v>1056.4</v>
      </c>
      <c r="C88" s="73">
        <v>368994.3</v>
      </c>
      <c r="D88" s="74">
        <v>386457.8</v>
      </c>
      <c r="E88" s="74">
        <v>382746</v>
      </c>
      <c r="F88" s="31">
        <f>E88/D88</f>
        <v>0.9903953290630957</v>
      </c>
      <c r="G88" s="13">
        <f>E88/C88</f>
        <v>1.0372680553602047</v>
      </c>
    </row>
    <row r="89" spans="1:5" ht="15">
      <c r="A89" s="39"/>
      <c r="B89" s="40"/>
      <c r="C89" s="57"/>
      <c r="D89" s="41"/>
      <c r="E89" s="41"/>
    </row>
    <row r="90" spans="1:7" ht="80.25" customHeight="1">
      <c r="A90" s="108" t="s">
        <v>160</v>
      </c>
      <c r="B90" s="108"/>
      <c r="C90" s="108"/>
      <c r="D90" s="108"/>
      <c r="E90" s="108"/>
      <c r="F90" s="108"/>
      <c r="G90" s="108"/>
    </row>
    <row r="91" spans="1:7" ht="63.75">
      <c r="A91" s="94" t="s">
        <v>100</v>
      </c>
      <c r="B91" s="95"/>
      <c r="C91" s="50" t="s">
        <v>161</v>
      </c>
      <c r="D91" s="2" t="s">
        <v>156</v>
      </c>
      <c r="E91" s="2" t="s">
        <v>157</v>
      </c>
      <c r="F91" s="2" t="s">
        <v>74</v>
      </c>
      <c r="G91" s="2" t="s">
        <v>131</v>
      </c>
    </row>
    <row r="92" spans="1:7" ht="27.75" customHeight="1">
      <c r="A92" s="84" t="s">
        <v>101</v>
      </c>
      <c r="B92" s="85"/>
      <c r="C92" s="73">
        <v>393319.9</v>
      </c>
      <c r="D92" s="74">
        <v>449870.7</v>
      </c>
      <c r="E92" s="74">
        <v>446124.4</v>
      </c>
      <c r="F92" s="31">
        <f>E92/D92</f>
        <v>0.9916724961194405</v>
      </c>
      <c r="G92" s="13">
        <f>E92/C92</f>
        <v>1.134253313905551</v>
      </c>
    </row>
    <row r="93" spans="1:7" ht="27" customHeight="1">
      <c r="A93" s="91" t="s">
        <v>109</v>
      </c>
      <c r="B93" s="91"/>
      <c r="C93" s="73">
        <v>24226.1</v>
      </c>
      <c r="D93" s="74">
        <v>27310.5</v>
      </c>
      <c r="E93" s="74">
        <v>25421</v>
      </c>
      <c r="F93" s="31">
        <f aca="true" t="shared" si="4" ref="F93:F105">E93/D93</f>
        <v>0.9308141557276506</v>
      </c>
      <c r="G93" s="13">
        <f>E93/C93</f>
        <v>1.0493228377658808</v>
      </c>
    </row>
    <row r="94" spans="1:7" ht="39" customHeight="1">
      <c r="A94" s="84" t="s">
        <v>132</v>
      </c>
      <c r="B94" s="85"/>
      <c r="C94" s="73">
        <v>0</v>
      </c>
      <c r="D94" s="74">
        <v>20</v>
      </c>
      <c r="E94" s="74">
        <v>20</v>
      </c>
      <c r="F94" s="31">
        <f t="shared" si="4"/>
        <v>1</v>
      </c>
      <c r="G94" s="13">
        <v>0</v>
      </c>
    </row>
    <row r="95" spans="1:7" ht="42.75" customHeight="1">
      <c r="A95" s="91" t="s">
        <v>102</v>
      </c>
      <c r="B95" s="91"/>
      <c r="C95" s="73">
        <v>310.5</v>
      </c>
      <c r="D95" s="74">
        <v>507.8</v>
      </c>
      <c r="E95" s="74">
        <v>507.8</v>
      </c>
      <c r="F95" s="31">
        <f t="shared" si="4"/>
        <v>1</v>
      </c>
      <c r="G95" s="13">
        <f>E95/C95</f>
        <v>1.635426731078905</v>
      </c>
    </row>
    <row r="96" spans="1:7" ht="39.75" customHeight="1">
      <c r="A96" s="91" t="s">
        <v>103</v>
      </c>
      <c r="B96" s="91"/>
      <c r="C96" s="73">
        <v>9869</v>
      </c>
      <c r="D96" s="74">
        <v>33807.9</v>
      </c>
      <c r="E96" s="74">
        <v>21221.5</v>
      </c>
      <c r="F96" s="31">
        <f t="shared" si="4"/>
        <v>0.6277083166952102</v>
      </c>
      <c r="G96" s="13" t="s">
        <v>128</v>
      </c>
    </row>
    <row r="97" spans="1:7" ht="42.75" customHeight="1">
      <c r="A97" s="91" t="s">
        <v>104</v>
      </c>
      <c r="B97" s="91"/>
      <c r="C97" s="73">
        <v>2421.6</v>
      </c>
      <c r="D97" s="74">
        <v>2016.2</v>
      </c>
      <c r="E97" s="74">
        <v>2016.2</v>
      </c>
      <c r="F97" s="31">
        <f t="shared" si="4"/>
        <v>1</v>
      </c>
      <c r="G97" s="13">
        <f>E97/C97</f>
        <v>0.8325900231252066</v>
      </c>
    </row>
    <row r="98" spans="1:7" ht="40.5" customHeight="1">
      <c r="A98" s="91" t="s">
        <v>106</v>
      </c>
      <c r="B98" s="91"/>
      <c r="C98" s="73">
        <v>26.8</v>
      </c>
      <c r="D98" s="74">
        <v>123.9</v>
      </c>
      <c r="E98" s="74">
        <v>123.9</v>
      </c>
      <c r="F98" s="31">
        <f t="shared" si="4"/>
        <v>1</v>
      </c>
      <c r="G98" s="13" t="s">
        <v>139</v>
      </c>
    </row>
    <row r="99" spans="1:7" ht="39" customHeight="1">
      <c r="A99" s="91" t="s">
        <v>105</v>
      </c>
      <c r="B99" s="91"/>
      <c r="C99" s="73">
        <v>45</v>
      </c>
      <c r="D99" s="74">
        <v>45</v>
      </c>
      <c r="E99" s="74">
        <v>45</v>
      </c>
      <c r="F99" s="31">
        <f t="shared" si="4"/>
        <v>1</v>
      </c>
      <c r="G99" s="13">
        <f>E99/C99</f>
        <v>1</v>
      </c>
    </row>
    <row r="100" spans="1:7" ht="52.5" customHeight="1">
      <c r="A100" s="91" t="s">
        <v>107</v>
      </c>
      <c r="B100" s="91"/>
      <c r="C100" s="73">
        <v>882.6</v>
      </c>
      <c r="D100" s="74">
        <v>0</v>
      </c>
      <c r="E100" s="74">
        <v>0</v>
      </c>
      <c r="F100" s="31">
        <v>0</v>
      </c>
      <c r="G100" s="13">
        <f>E100/C100</f>
        <v>0</v>
      </c>
    </row>
    <row r="101" spans="1:7" ht="40.5" customHeight="1">
      <c r="A101" s="87" t="s">
        <v>122</v>
      </c>
      <c r="B101" s="88"/>
      <c r="C101" s="73">
        <v>50</v>
      </c>
      <c r="D101" s="74">
        <v>50</v>
      </c>
      <c r="E101" s="74">
        <v>50</v>
      </c>
      <c r="F101" s="31">
        <f t="shared" si="4"/>
        <v>1</v>
      </c>
      <c r="G101" s="13">
        <f>E101/C101</f>
        <v>1</v>
      </c>
    </row>
    <row r="102" spans="1:7" ht="40.5" customHeight="1">
      <c r="A102" s="84" t="s">
        <v>152</v>
      </c>
      <c r="B102" s="85"/>
      <c r="C102" s="47">
        <v>0</v>
      </c>
      <c r="D102" s="74">
        <v>10</v>
      </c>
      <c r="E102" s="74">
        <v>10</v>
      </c>
      <c r="F102" s="31">
        <f t="shared" si="4"/>
        <v>1</v>
      </c>
      <c r="G102" s="13">
        <v>0</v>
      </c>
    </row>
    <row r="103" spans="1:7" ht="42" customHeight="1">
      <c r="A103" s="84" t="s">
        <v>123</v>
      </c>
      <c r="B103" s="85"/>
      <c r="C103" s="73">
        <v>3.1</v>
      </c>
      <c r="D103" s="74">
        <v>20</v>
      </c>
      <c r="E103" s="74">
        <v>20</v>
      </c>
      <c r="F103" s="31">
        <f t="shared" si="4"/>
        <v>1</v>
      </c>
      <c r="G103" s="13" t="s">
        <v>164</v>
      </c>
    </row>
    <row r="104" spans="1:7" ht="54" customHeight="1">
      <c r="A104" s="91" t="s">
        <v>153</v>
      </c>
      <c r="B104" s="91"/>
      <c r="C104" s="73">
        <v>13622</v>
      </c>
      <c r="D104" s="74">
        <v>0</v>
      </c>
      <c r="E104" s="74">
        <v>0</v>
      </c>
      <c r="F104" s="13">
        <v>0</v>
      </c>
      <c r="G104" s="13">
        <f>E104/C104</f>
        <v>0</v>
      </c>
    </row>
    <row r="105" spans="1:7" ht="15">
      <c r="A105" s="89" t="s">
        <v>108</v>
      </c>
      <c r="B105" s="90"/>
      <c r="C105" s="54">
        <f>SUM(C92:C104)</f>
        <v>444776.5999999999</v>
      </c>
      <c r="D105" s="11">
        <f>SUM(D92:D104)</f>
        <v>513782.00000000006</v>
      </c>
      <c r="E105" s="11">
        <f>SUM(E92:E104)</f>
        <v>495559.80000000005</v>
      </c>
      <c r="F105" s="30">
        <f t="shared" si="4"/>
        <v>0.9645332066907755</v>
      </c>
      <c r="G105" s="12">
        <f>E105/C105</f>
        <v>1.1141768699162684</v>
      </c>
    </row>
    <row r="106" spans="1:3" ht="15.75">
      <c r="A106" s="6"/>
      <c r="C106" s="58"/>
    </row>
    <row r="107" spans="1:5" ht="15.75">
      <c r="A107" s="7"/>
      <c r="D107" s="86"/>
      <c r="E107" s="86"/>
    </row>
  </sheetData>
  <sheetProtection/>
  <mergeCells count="35">
    <mergeCell ref="A102:B102"/>
    <mergeCell ref="A103:B103"/>
    <mergeCell ref="A104:B104"/>
    <mergeCell ref="A105:B105"/>
    <mergeCell ref="D107:E107"/>
    <mergeCell ref="A96:B96"/>
    <mergeCell ref="A97:B97"/>
    <mergeCell ref="A98:B98"/>
    <mergeCell ref="A99:B99"/>
    <mergeCell ref="A100:B100"/>
    <mergeCell ref="A101:B101"/>
    <mergeCell ref="A90:G90"/>
    <mergeCell ref="A91:B91"/>
    <mergeCell ref="A92:B92"/>
    <mergeCell ref="A93:B93"/>
    <mergeCell ref="A94:B94"/>
    <mergeCell ref="A95:B95"/>
    <mergeCell ref="A81:G81"/>
    <mergeCell ref="A82:G82"/>
    <mergeCell ref="A83:G83"/>
    <mergeCell ref="A85:A86"/>
    <mergeCell ref="B85:B86"/>
    <mergeCell ref="C85:C86"/>
    <mergeCell ref="D85:D86"/>
    <mergeCell ref="E85:E86"/>
    <mergeCell ref="F85:F86"/>
    <mergeCell ref="G85:G86"/>
    <mergeCell ref="A2:G2"/>
    <mergeCell ref="A3:G3"/>
    <mergeCell ref="K65:P65"/>
    <mergeCell ref="A67:A68"/>
    <mergeCell ref="B67:B68"/>
    <mergeCell ref="C67:C68"/>
    <mergeCell ref="D67:D68"/>
    <mergeCell ref="E67:E68"/>
  </mergeCells>
  <printOptions/>
  <pageMargins left="0.5118110236220472" right="0.31496062992125984" top="0.5511811023622047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2022-01-21T06:59:45Z</cp:lastPrinted>
  <dcterms:created xsi:type="dcterms:W3CDTF">2017-01-20T09:08:07Z</dcterms:created>
  <dcterms:modified xsi:type="dcterms:W3CDTF">2022-01-24T06:23:53Z</dcterms:modified>
  <cp:category/>
  <cp:version/>
  <cp:contentType/>
  <cp:contentStatus/>
</cp:coreProperties>
</file>